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C:\Users\tso.DIFDOM01\Desktop\"/>
    </mc:Choice>
  </mc:AlternateContent>
  <bookViews>
    <workbookView xWindow="720" yWindow="285" windowWidth="14955" windowHeight="6150"/>
  </bookViews>
  <sheets>
    <sheet name="Til udfyldelse " sheetId="1" r:id="rId1"/>
    <sheet name="Dataark (skal ikke udfyldes)" sheetId="2" state="hidden" r:id="rId2"/>
    <sheet name="Ark1" sheetId="3" r:id="rId3"/>
  </sheets>
  <definedNames>
    <definedName name="_xlnm.Print_Area" localSheetId="0">'Til udfyldelse '!$B$2:$E$164</definedName>
  </definedNames>
  <calcPr calcId="152511"/>
</workbook>
</file>

<file path=xl/calcChain.xml><?xml version="1.0" encoding="utf-8"?>
<calcChain xmlns="http://schemas.openxmlformats.org/spreadsheetml/2006/main">
  <c r="A1" i="2" l="1"/>
  <c r="K6" i="2" s="1"/>
  <c r="G28" i="1"/>
  <c r="G66" i="1" l="1"/>
  <c r="L38" i="2" l="1"/>
  <c r="C88" i="1"/>
  <c r="C102" i="1" l="1"/>
  <c r="E54" i="2" s="1"/>
  <c r="C93" i="1"/>
  <c r="E51" i="2"/>
  <c r="L36" i="2" s="1"/>
  <c r="F54" i="2" l="1"/>
  <c r="G147" i="1"/>
  <c r="G134" i="1"/>
  <c r="G54" i="1"/>
  <c r="G37" i="1"/>
  <c r="I66" i="2"/>
  <c r="B54" i="2" s="1"/>
  <c r="I65" i="2"/>
  <c r="B49" i="2" s="1"/>
  <c r="K34" i="2" s="1"/>
  <c r="A67" i="2" l="1"/>
  <c r="C67" i="2" s="1"/>
  <c r="C54" i="2"/>
  <c r="C49" i="2"/>
  <c r="E47" i="2" l="1"/>
  <c r="L32" i="2" l="1"/>
  <c r="N33" i="2"/>
  <c r="C53" i="2"/>
  <c r="N32" i="2" s="1"/>
  <c r="N31" i="2"/>
  <c r="C48" i="2"/>
  <c r="N30" i="2" s="1"/>
  <c r="I32" i="2"/>
  <c r="F32" i="2"/>
  <c r="B6" i="2"/>
  <c r="C6" i="2" s="1"/>
  <c r="N8" i="2" s="1"/>
  <c r="E6" i="2"/>
  <c r="F6" i="2" s="1"/>
  <c r="O8" i="2" s="1"/>
  <c r="H6" i="2"/>
  <c r="I6" i="2" s="1"/>
  <c r="P8" i="2" s="1"/>
  <c r="B7" i="2"/>
  <c r="C7" i="2" s="1"/>
  <c r="N9" i="2" s="1"/>
  <c r="E7" i="2"/>
  <c r="F7" i="2" s="1"/>
  <c r="O9" i="2" s="1"/>
  <c r="H7" i="2"/>
  <c r="I7" i="2" s="1"/>
  <c r="P9" i="2" s="1"/>
  <c r="B8" i="2"/>
  <c r="C8" i="2" s="1"/>
  <c r="N10" i="2" s="1"/>
  <c r="E8" i="2"/>
  <c r="F8" i="2" s="1"/>
  <c r="O10" i="2" s="1"/>
  <c r="H8" i="2"/>
  <c r="I8" i="2" s="1"/>
  <c r="P10" i="2" s="1"/>
  <c r="B9" i="2"/>
  <c r="C9" i="2" s="1"/>
  <c r="N11" i="2" s="1"/>
  <c r="E9" i="2"/>
  <c r="F9" i="2" s="1"/>
  <c r="O11" i="2" s="1"/>
  <c r="H9" i="2"/>
  <c r="I9" i="2" s="1"/>
  <c r="P11" i="2" s="1"/>
  <c r="B10" i="2"/>
  <c r="C10" i="2" s="1"/>
  <c r="N12" i="2" s="1"/>
  <c r="E10" i="2"/>
  <c r="F10" i="2" s="1"/>
  <c r="O12" i="2" s="1"/>
  <c r="H10" i="2"/>
  <c r="I10" i="2" s="1"/>
  <c r="P12" i="2" s="1"/>
  <c r="B11" i="2"/>
  <c r="C11" i="2" s="1"/>
  <c r="N13" i="2" s="1"/>
  <c r="E11" i="2"/>
  <c r="F11" i="2" s="1"/>
  <c r="O13" i="2" s="1"/>
  <c r="H11" i="2"/>
  <c r="I11" i="2" s="1"/>
  <c r="P13" i="2" s="1"/>
  <c r="B12" i="2"/>
  <c r="C12" i="2" s="1"/>
  <c r="N14" i="2" s="1"/>
  <c r="E12" i="2"/>
  <c r="F12" i="2" s="1"/>
  <c r="O14" i="2" s="1"/>
  <c r="H12" i="2"/>
  <c r="I12" i="2" s="1"/>
  <c r="P14" i="2" s="1"/>
  <c r="E13" i="2"/>
  <c r="F13" i="2" s="1"/>
  <c r="O15" i="2" s="1"/>
  <c r="H13" i="2"/>
  <c r="I13" i="2" s="1"/>
  <c r="P15" i="2" s="1"/>
  <c r="H17" i="2" l="1"/>
  <c r="I17" i="2" s="1"/>
  <c r="P18" i="2" s="1"/>
  <c r="L11" i="2"/>
  <c r="K11" i="2"/>
  <c r="G36" i="2"/>
  <c r="E35" i="2"/>
  <c r="L28" i="2" s="1"/>
  <c r="B35" i="2"/>
  <c r="E46" i="2"/>
  <c r="L31" i="2" s="1"/>
  <c r="E56" i="2"/>
  <c r="E57" i="2"/>
  <c r="E58" i="2"/>
  <c r="E55" i="2"/>
  <c r="E53" i="2"/>
  <c r="L40" i="2" s="1"/>
  <c r="E52" i="2"/>
  <c r="E49" i="2"/>
  <c r="L34" i="2" s="1"/>
  <c r="E50" i="2"/>
  <c r="L35" i="2" s="1"/>
  <c r="E48" i="2"/>
  <c r="L33" i="2" s="1"/>
  <c r="F47" i="2"/>
  <c r="K39" i="2"/>
  <c r="B53" i="2"/>
  <c r="K38" i="2" s="1"/>
  <c r="B52" i="2"/>
  <c r="K36" i="2" s="1"/>
  <c r="B51" i="2"/>
  <c r="K35" i="2" s="1"/>
  <c r="B48" i="2"/>
  <c r="B47" i="2"/>
  <c r="K32" i="2" s="1"/>
  <c r="B46" i="2"/>
  <c r="K31" i="2" s="1"/>
  <c r="G42" i="2"/>
  <c r="M30" i="2" s="1"/>
  <c r="E36" i="2"/>
  <c r="B36" i="2"/>
  <c r="L37" i="2" l="1"/>
  <c r="D65" i="2"/>
  <c r="F65" i="2" s="1"/>
  <c r="N46" i="2"/>
  <c r="A65" i="2"/>
  <c r="C65" i="2" s="1"/>
  <c r="N45" i="2" s="1"/>
  <c r="L45" i="2"/>
  <c r="F58" i="2"/>
  <c r="P44" i="2" s="1"/>
  <c r="L44" i="2"/>
  <c r="F57" i="2"/>
  <c r="P43" i="2" s="1"/>
  <c r="L43" i="2"/>
  <c r="F56" i="2"/>
  <c r="P42" i="2" s="1"/>
  <c r="L42" i="2"/>
  <c r="F55" i="2"/>
  <c r="P41" i="2" s="1"/>
  <c r="L41" i="2"/>
  <c r="P40" i="2"/>
  <c r="F53" i="2"/>
  <c r="P39" i="2" s="1"/>
  <c r="L39" i="2"/>
  <c r="P38" i="2"/>
  <c r="P37" i="2"/>
  <c r="F52" i="2"/>
  <c r="P36" i="2" s="1"/>
  <c r="P35" i="2"/>
  <c r="F48" i="2"/>
  <c r="P32" i="2" s="1"/>
  <c r="F49" i="2"/>
  <c r="P33" i="2" s="1"/>
  <c r="F50" i="2"/>
  <c r="P34" i="2" s="1"/>
  <c r="P31" i="2"/>
  <c r="F46" i="2"/>
  <c r="P30" i="2" s="1"/>
  <c r="K29" i="2"/>
  <c r="C36" i="2"/>
  <c r="N28" i="2" s="1"/>
  <c r="L29" i="2"/>
  <c r="F36" i="2"/>
  <c r="O28" i="2" s="1"/>
  <c r="K28" i="2"/>
  <c r="C35" i="2"/>
  <c r="N27" i="2" s="1"/>
  <c r="A42" i="2"/>
  <c r="C42" i="2" s="1"/>
  <c r="N29" i="2" s="1"/>
  <c r="D42" i="2"/>
  <c r="F42" i="2" s="1"/>
  <c r="O29" i="2" s="1"/>
  <c r="F35" i="2"/>
  <c r="O27" i="2" s="1"/>
  <c r="M45" i="2"/>
  <c r="M47" i="2"/>
  <c r="M44" i="2"/>
  <c r="M46" i="2"/>
  <c r="M28" i="2"/>
  <c r="K33" i="2"/>
  <c r="B5" i="2"/>
  <c r="C5" i="2" s="1"/>
  <c r="N7" i="2" s="1"/>
  <c r="K30" i="2" l="1"/>
  <c r="L30" i="2"/>
  <c r="D67" i="2"/>
  <c r="P45" i="2"/>
  <c r="E17" i="2"/>
  <c r="E18" i="2"/>
  <c r="E19" i="2"/>
  <c r="E20" i="2"/>
  <c r="E21" i="2"/>
  <c r="E22" i="2"/>
  <c r="H18" i="2"/>
  <c r="I18" i="2" s="1"/>
  <c r="P19" i="2" s="1"/>
  <c r="H19" i="2"/>
  <c r="H20" i="2"/>
  <c r="H21" i="2"/>
  <c r="H22" i="2"/>
  <c r="M18" i="2"/>
  <c r="H16" i="2"/>
  <c r="H15" i="2"/>
  <c r="M11" i="2"/>
  <c r="M12" i="2"/>
  <c r="M14" i="2"/>
  <c r="M15" i="2"/>
  <c r="M10" i="2"/>
  <c r="M9" i="2"/>
  <c r="H5" i="2"/>
  <c r="B21" i="2"/>
  <c r="B22" i="2"/>
  <c r="E16" i="2"/>
  <c r="F16" i="2" s="1"/>
  <c r="O17" i="2" s="1"/>
  <c r="E15" i="2"/>
  <c r="L12" i="2"/>
  <c r="L14" i="2"/>
  <c r="L15" i="2"/>
  <c r="L10" i="2"/>
  <c r="L9" i="2"/>
  <c r="E5" i="2"/>
  <c r="B18" i="2"/>
  <c r="B19" i="2"/>
  <c r="B20" i="2"/>
  <c r="B17" i="2"/>
  <c r="B16" i="2"/>
  <c r="B15" i="2"/>
  <c r="F67" i="2" l="1"/>
  <c r="P46" i="2" s="1"/>
  <c r="B25" i="2"/>
  <c r="C25" i="2" s="1"/>
  <c r="N24" i="2" s="1"/>
  <c r="K21" i="2"/>
  <c r="C20" i="2"/>
  <c r="N21" i="2" s="1"/>
  <c r="K22" i="2"/>
  <c r="C21" i="2"/>
  <c r="N22" i="2" s="1"/>
  <c r="I15" i="2"/>
  <c r="P16" i="2" s="1"/>
  <c r="H26" i="2"/>
  <c r="M24" i="2" s="1"/>
  <c r="M22" i="2"/>
  <c r="I21" i="2"/>
  <c r="P22" i="2" s="1"/>
  <c r="M20" i="2"/>
  <c r="I19" i="2"/>
  <c r="P20" i="2" s="1"/>
  <c r="L23" i="2"/>
  <c r="F22" i="2"/>
  <c r="O23" i="2" s="1"/>
  <c r="L21" i="2"/>
  <c r="F20" i="2"/>
  <c r="O21" i="2" s="1"/>
  <c r="L19" i="2"/>
  <c r="F18" i="2"/>
  <c r="O19" i="2" s="1"/>
  <c r="K19" i="2"/>
  <c r="C18" i="2"/>
  <c r="N19" i="2" s="1"/>
  <c r="C15" i="2"/>
  <c r="N16" i="2" s="1"/>
  <c r="K18" i="2"/>
  <c r="C17" i="2"/>
  <c r="N18" i="2" s="1"/>
  <c r="K20" i="2"/>
  <c r="C19" i="2"/>
  <c r="N20" i="2" s="1"/>
  <c r="L16" i="2"/>
  <c r="E26" i="2"/>
  <c r="F15" i="2"/>
  <c r="O16" i="2" s="1"/>
  <c r="K23" i="2"/>
  <c r="C22" i="2"/>
  <c r="N23" i="2" s="1"/>
  <c r="I5" i="2"/>
  <c r="P7" i="2" s="1"/>
  <c r="H25" i="2"/>
  <c r="I25" i="2" s="1"/>
  <c r="P24" i="2" s="1"/>
  <c r="M17" i="2"/>
  <c r="I16" i="2"/>
  <c r="P17" i="2" s="1"/>
  <c r="M23" i="2"/>
  <c r="I22" i="2"/>
  <c r="P23" i="2" s="1"/>
  <c r="M21" i="2"/>
  <c r="I20" i="2"/>
  <c r="P21" i="2" s="1"/>
  <c r="L22" i="2"/>
  <c r="F21" i="2"/>
  <c r="O22" i="2" s="1"/>
  <c r="L20" i="2"/>
  <c r="F19" i="2"/>
  <c r="O20" i="2" s="1"/>
  <c r="L18" i="2"/>
  <c r="F17" i="2"/>
  <c r="O18" i="2" s="1"/>
  <c r="E25" i="2"/>
  <c r="F25" i="2" s="1"/>
  <c r="O24" i="2" s="1"/>
  <c r="F5" i="2"/>
  <c r="O7" i="2" s="1"/>
  <c r="K17" i="2"/>
  <c r="C16" i="2"/>
  <c r="N17" i="2" s="1"/>
  <c r="K16" i="2"/>
  <c r="M16" i="2"/>
  <c r="M8" i="2"/>
  <c r="L17" i="2"/>
  <c r="L8" i="2"/>
  <c r="K14" i="2"/>
  <c r="K13" i="2"/>
  <c r="L13" i="2"/>
  <c r="M13" i="2"/>
  <c r="K10" i="2"/>
  <c r="K9" i="2"/>
  <c r="K8" i="2"/>
  <c r="K7" i="2"/>
  <c r="M19" i="2"/>
  <c r="M7" i="2"/>
  <c r="L7" i="2"/>
  <c r="K24" i="2" l="1"/>
  <c r="A29" i="2"/>
  <c r="L24" i="2"/>
  <c r="E27" i="2"/>
  <c r="F27" i="2" s="1"/>
  <c r="O26" i="2" s="1"/>
  <c r="F26" i="2"/>
  <c r="B26" i="2"/>
  <c r="C26" i="2" s="1"/>
  <c r="I26" i="2"/>
  <c r="P25" i="2" s="1"/>
  <c r="H27" i="2"/>
  <c r="I27" i="2" s="1"/>
  <c r="P26" i="2" s="1"/>
  <c r="K12" i="2"/>
  <c r="K26" i="2"/>
  <c r="L25" i="2" l="1"/>
  <c r="C31" i="2"/>
  <c r="M25" i="2"/>
  <c r="O25" i="2"/>
  <c r="C29" i="2"/>
  <c r="A31" i="2"/>
  <c r="K27" i="2" s="1"/>
  <c r="K25" i="2"/>
  <c r="N25" i="2" l="1"/>
</calcChain>
</file>

<file path=xl/sharedStrings.xml><?xml version="1.0" encoding="utf-8"?>
<sst xmlns="http://schemas.openxmlformats.org/spreadsheetml/2006/main" count="327" uniqueCount="177">
  <si>
    <t>Hotel</t>
  </si>
  <si>
    <t>Vandrehjem</t>
  </si>
  <si>
    <t>Camping</t>
  </si>
  <si>
    <t>Feriecenter</t>
  </si>
  <si>
    <t>Feriehus</t>
  </si>
  <si>
    <t>Anden indkvartering</t>
  </si>
  <si>
    <t>%</t>
  </si>
  <si>
    <t>1. GENEREL INFORMATION</t>
  </si>
  <si>
    <t>1.1 Dansk event-titel:</t>
  </si>
  <si>
    <t>1.2 Engelsk event-titel:</t>
  </si>
  <si>
    <t>1.3 Afviklingsby(er):</t>
  </si>
  <si>
    <t>1.4 Arena(er):</t>
  </si>
  <si>
    <t>1.5 Dato(er):</t>
  </si>
  <si>
    <t>1.6 Hjemmeside (dansk):</t>
  </si>
  <si>
    <t>2.1 Antal danske aktive/deltagere, ledere/trænere, officials/dommere m.v:</t>
  </si>
  <si>
    <t>2.1.1 Antal overnatninger i gennemsnit for ovenstående gruppe:</t>
  </si>
  <si>
    <t>2.3.1 Antal overnatninger i gennemsnit for ovenstående gruppe:</t>
  </si>
  <si>
    <t xml:space="preserve"> Feriecenter</t>
  </si>
  <si>
    <t xml:space="preserve"> Feriehus</t>
  </si>
  <si>
    <t xml:space="preserve"> Anden indkvartering</t>
  </si>
  <si>
    <t xml:space="preserve"> Camping</t>
  </si>
  <si>
    <t xml:space="preserve"> Vandrehjem</t>
  </si>
  <si>
    <t xml:space="preserve"> Hotel</t>
  </si>
  <si>
    <t>timer</t>
  </si>
  <si>
    <t>overnatninger i gns.</t>
  </si>
  <si>
    <t>2. OVERNATNINGSDATA  AKTØRER</t>
  </si>
  <si>
    <t>3.2 Antal danske tilskuere, som forventes at overnatte i forbindelse med eventen:</t>
  </si>
  <si>
    <t>5. FRIVILLIGE</t>
  </si>
  <si>
    <t>3. OVERNATNINGSDATA  DANSKE TURISTER</t>
  </si>
  <si>
    <t>3.2.1 Antal overnatninger i gennemsnit for danske overnattende turister</t>
  </si>
  <si>
    <t>4. OVERNATNINGSDATA  UDENLANDSKE TURISTER</t>
  </si>
  <si>
    <t>4.1 Antal udenlandske tilskuere i alt:</t>
  </si>
  <si>
    <t>4.1.1 Antal overnatninger i gennemsnit for udenlandske turister:</t>
  </si>
  <si>
    <t>6. BILLETSALG</t>
  </si>
  <si>
    <t>5.1 Antal frivillige hjælpere i alt:</t>
  </si>
  <si>
    <t>5.2 Antal timer brugt i snit pr. frivillig:</t>
  </si>
  <si>
    <t>6.1 Angiv hvor mange billetter, der blev solgt til eventen:</t>
  </si>
  <si>
    <t>6.2 Angiv hvor stor en andel det udenlandske billetsalg udgjorde:</t>
  </si>
  <si>
    <t>7. ØKONOMI</t>
  </si>
  <si>
    <t>7.1 Samlet budgetsum for eventen:</t>
  </si>
  <si>
    <t>Underskudsgaranti:</t>
  </si>
  <si>
    <t>Gennemførselstilskud:</t>
  </si>
  <si>
    <t>Hvervetilskud:</t>
  </si>
  <si>
    <t>kroner</t>
  </si>
  <si>
    <t>Arenaleje:</t>
  </si>
  <si>
    <t>Afspærring:</t>
  </si>
  <si>
    <t>Citydressing:</t>
  </si>
  <si>
    <t>8. MEDIEDÆKNING</t>
  </si>
  <si>
    <t>Hvis ja,  på hvor mange kanaler?</t>
  </si>
  <si>
    <t>kanaler</t>
  </si>
  <si>
    <t>9. OVERNATNINGSDATA PRESSEFOLK</t>
  </si>
  <si>
    <t>9.2.1 Antal overnatninger i gns. for overnattende dansk presse:</t>
  </si>
  <si>
    <t>9.2 Antal danske pressefolk, som forventes at overnatte i forbindelse med eventen:</t>
  </si>
  <si>
    <t>9.4 Antal udenlandske pressefolk til eventen:</t>
  </si>
  <si>
    <t>9.4.1 Antal overnatninger i gennemsnit for ovenstående gruppe:</t>
  </si>
  <si>
    <t>10. SIDEEVENTS</t>
  </si>
  <si>
    <t>2.3 Antal udenlandske aktive/deltagere, ledere/trænere, officials/dommere m.v:</t>
  </si>
  <si>
    <t>OVERNATNINGER</t>
  </si>
  <si>
    <t>Danske aktører</t>
  </si>
  <si>
    <t>Danske turister</t>
  </si>
  <si>
    <t>Danske pressefolk</t>
  </si>
  <si>
    <t>Antal danske aktører</t>
  </si>
  <si>
    <t>Hjemmeboende danske tilskuere</t>
  </si>
  <si>
    <t>Antal lokale/regionale pressefolk (hjemmeboende)</t>
  </si>
  <si>
    <t>Overnatninger i gns.</t>
  </si>
  <si>
    <t>Udeboende danske tilskuere</t>
  </si>
  <si>
    <t>Antal danske overnattende pressefolk</t>
  </si>
  <si>
    <t>Udenlandske aktører</t>
  </si>
  <si>
    <t>Udenlandske turister</t>
  </si>
  <si>
    <t>Udenlandske pressefolk</t>
  </si>
  <si>
    <t>Antal udenlandske aktører</t>
  </si>
  <si>
    <t>Udenlandske turister i alt</t>
  </si>
  <si>
    <t>TOTAL</t>
  </si>
  <si>
    <t>Overnatninger udenlandske aktører</t>
  </si>
  <si>
    <t>Udenlandske turistovernatninger</t>
  </si>
  <si>
    <t>Overnatninger aktører i alt</t>
  </si>
  <si>
    <t>Turistovernatninger i alt</t>
  </si>
  <si>
    <t>SAMLET ANTAL OVERNATNINGER UDLÆNDINGE</t>
  </si>
  <si>
    <t>FRIVILLIGE</t>
  </si>
  <si>
    <t>BILLETSALG</t>
  </si>
  <si>
    <t>SIDEEVENTS</t>
  </si>
  <si>
    <t>Antal frivillige hjælpere i alt</t>
  </si>
  <si>
    <t>Antal solgte billetter</t>
  </si>
  <si>
    <t>Antal timer brugt i snit pr. frivillig</t>
  </si>
  <si>
    <t>Procentdel udenlandsk billetsalg</t>
  </si>
  <si>
    <t>ANTAL TIMER FRIVILLIGE I ALT</t>
  </si>
  <si>
    <t>ANTAL DELTAGERE I ALT TIL SIDEEVENTS</t>
  </si>
  <si>
    <t>MEDIEDÆKNING</t>
  </si>
  <si>
    <t>ØKONOMI</t>
  </si>
  <si>
    <t>Samlet tilskud SEDK</t>
  </si>
  <si>
    <t>Samlet hvervetilskud</t>
  </si>
  <si>
    <t>Antal kanaler</t>
  </si>
  <si>
    <t>Samlet gennemførselstilskud</t>
  </si>
  <si>
    <t>Samlet underskudgaranti</t>
  </si>
  <si>
    <t>Samlet støtte givet fra Sportskonsortiet</t>
  </si>
  <si>
    <t>Andet</t>
  </si>
  <si>
    <t>Arenaleje</t>
  </si>
  <si>
    <t>Afspærring</t>
  </si>
  <si>
    <t>Citydressing</t>
  </si>
  <si>
    <t>ANTAL KANALER I ALT</t>
  </si>
  <si>
    <t>SAMLET VÆRDI AF OFFENTLIG STØTTE GIVET</t>
  </si>
  <si>
    <t>SAMLET ANTAL OVERNATNINGER TOTALT</t>
  </si>
  <si>
    <t>Udenlandske pressefolksovernatninger</t>
  </si>
  <si>
    <t>Pressefolksovernatninger i alt</t>
  </si>
  <si>
    <t>11. KOMMENTARER</t>
  </si>
  <si>
    <t xml:space="preserve">Var der arrangeret sideevent(s) </t>
  </si>
  <si>
    <t>ANTAL BILLETTER SOLGT TIL UDLÆNDINGE</t>
  </si>
  <si>
    <t>Angiv estimeret deltagerantal</t>
  </si>
  <si>
    <t>Nyhedsdækning på nationalt TV</t>
  </si>
  <si>
    <t>TV-transmission på nationalt TV</t>
  </si>
  <si>
    <t>Nyhedsdækning på internationalt TV</t>
  </si>
  <si>
    <t>TV-transmission på internationalt TV</t>
  </si>
  <si>
    <r>
      <t xml:space="preserve">8.1 Var der nyhedsdækning på nationale TV-medier? </t>
    </r>
    <r>
      <rPr>
        <sz val="12"/>
        <color theme="1"/>
        <rFont val="Calibri"/>
        <family val="2"/>
        <scheme val="minor"/>
      </rPr>
      <t>(angiv ja eller nej)</t>
    </r>
  </si>
  <si>
    <r>
      <t xml:space="preserve">8.2 Var der TV-transmission på nationalt TV? </t>
    </r>
    <r>
      <rPr>
        <sz val="12"/>
        <color theme="1"/>
        <rFont val="Calibri"/>
        <family val="2"/>
        <scheme val="minor"/>
      </rPr>
      <t>(angiv ja eller nej)</t>
    </r>
  </si>
  <si>
    <r>
      <t xml:space="preserve">10.1 Var der arrangeret sideevents i forbindelse med eventen? </t>
    </r>
    <r>
      <rPr>
        <sz val="12"/>
        <color theme="1"/>
        <rFont val="Calibri"/>
        <family val="2"/>
        <scheme val="minor"/>
      </rPr>
      <t>(angiv ja eller nej)</t>
    </r>
  </si>
  <si>
    <r>
      <t>9.3 Benyttet indkvarteringsform for ovenstående</t>
    </r>
    <r>
      <rPr>
        <sz val="12"/>
        <color theme="1"/>
        <rFont val="Calibri"/>
        <family val="2"/>
        <scheme val="minor"/>
      </rPr>
      <t xml:space="preserve"> (fordel 100% på de forskellige indkvarteringsformer)</t>
    </r>
  </si>
  <si>
    <r>
      <t>9.5 Benyttet indkvarteringsform for ovenstående</t>
    </r>
    <r>
      <rPr>
        <sz val="12"/>
        <color theme="1"/>
        <rFont val="Calibri"/>
        <family val="2"/>
        <scheme val="minor"/>
      </rPr>
      <t xml:space="preserve"> (fordel 100% på de forskellige indkvarteringsformer)</t>
    </r>
  </si>
  <si>
    <r>
      <t>9.1 Antal lokale/regionale danske pressefolk i alt til eventen</t>
    </r>
    <r>
      <rPr>
        <sz val="12"/>
        <color theme="1"/>
        <rFont val="Calibri"/>
        <family val="2"/>
        <scheme val="minor"/>
      </rPr>
      <t xml:space="preserve"> (hjemmeboende under eventen):</t>
    </r>
  </si>
  <si>
    <r>
      <t xml:space="preserve">4.2 Benyttet indkvarteringsform for ovenstående </t>
    </r>
    <r>
      <rPr>
        <sz val="12"/>
        <color theme="1"/>
        <rFont val="Calibri"/>
        <family val="2"/>
        <scheme val="minor"/>
      </rPr>
      <t>(fordel 100% på de forskellige indkvarteringsformer):</t>
    </r>
  </si>
  <si>
    <r>
      <t xml:space="preserve">3.3 Benyttet indkvarteringsform for ovenstående </t>
    </r>
    <r>
      <rPr>
        <sz val="12"/>
        <color theme="1"/>
        <rFont val="Calibri"/>
        <family val="2"/>
        <scheme val="minor"/>
      </rPr>
      <t>(fordel 100% på de forskellige indkvarteringsformer):</t>
    </r>
  </si>
  <si>
    <r>
      <t xml:space="preserve">3.1 Antal lokale/regionale danske tilskuere i alt til eventen </t>
    </r>
    <r>
      <rPr>
        <sz val="12"/>
        <color theme="1"/>
        <rFont val="Calibri"/>
        <family val="2"/>
        <scheme val="minor"/>
      </rPr>
      <t>(hjemmeboende under eventen):</t>
    </r>
  </si>
  <si>
    <r>
      <t xml:space="preserve">2.4 Benyttet indkvarteringsform for ovenstående </t>
    </r>
    <r>
      <rPr>
        <sz val="12"/>
        <color theme="1"/>
        <rFont val="Calibri"/>
        <family val="2"/>
        <scheme val="minor"/>
      </rPr>
      <t>(fordel 100% på de forskellige indkvarteringsformer):</t>
    </r>
  </si>
  <si>
    <r>
      <t xml:space="preserve">2.2 Benyttet indkvarteringsform for ovenstående </t>
    </r>
    <r>
      <rPr>
        <sz val="12"/>
        <color theme="1"/>
        <rFont val="Calibri"/>
        <family val="2"/>
        <scheme val="minor"/>
      </rPr>
      <t>(fordel 100 % på de forskellige indkvarteringsformer):</t>
    </r>
  </si>
  <si>
    <t>ja</t>
  </si>
  <si>
    <t>nej</t>
  </si>
  <si>
    <t>ANTAL TV-TIMER I ALT</t>
  </si>
  <si>
    <t>Budgetsum for eventen</t>
  </si>
  <si>
    <t>PROCENTDEL OFFENTLIG STØTTE AF BUDGETSUMMEN</t>
  </si>
  <si>
    <r>
      <rPr>
        <b/>
        <u/>
        <sz val="11"/>
        <color rgb="FFC00000"/>
        <rFont val="Calibri"/>
        <family val="2"/>
        <scheme val="minor"/>
      </rPr>
      <t xml:space="preserve">VIGTIGT: </t>
    </r>
    <r>
      <rPr>
        <b/>
        <u/>
        <sz val="11"/>
        <color theme="1"/>
        <rFont val="Calibri"/>
        <family val="2"/>
        <scheme val="minor"/>
      </rPr>
      <t>SKAL INDSÆTTES SOM "INDSÆT SPECIEL" OG VÆLG FUNKTIONEN "VÆRDIER"</t>
    </r>
  </si>
  <si>
    <t>Antal danske pressefolk i alt</t>
  </si>
  <si>
    <t>Antal danske tilskuere i alt</t>
  </si>
  <si>
    <t>Mere/mindre end forventet</t>
  </si>
  <si>
    <t>Antal</t>
  </si>
  <si>
    <t>-</t>
  </si>
  <si>
    <t xml:space="preserve">KOPIER OG INDSÆT NEDENSTÅENDE  I TILSVARENDE FELT I ET AF DE UBRUGTE "EVENT" FANEBLADE I ÅRETS SKEMA 2014 </t>
  </si>
  <si>
    <t>11.1 Øvrige kommentater kan anføres i feltet til højre:</t>
  </si>
  <si>
    <t>Vejledning:</t>
  </si>
  <si>
    <t xml:space="preserve">Alle felter i skemaet skal udfyldes. Kendes det præcise tal eller fordeling </t>
  </si>
  <si>
    <t xml:space="preserve">ikke anføres bedst mulige estimat. Der er mulighed for at komme med </t>
  </si>
  <si>
    <t>kommentarer til svarene i kommentarboksen forneden.</t>
  </si>
  <si>
    <t>Du kan benytte tabulatoren til at navigere mellem boksene.</t>
  </si>
  <si>
    <t>Hvis ja,  hvor mange personer deltog?</t>
  </si>
  <si>
    <t>Totalt SEDK tilskud (udfyldes automatisk):</t>
  </si>
  <si>
    <t>Kr.</t>
  </si>
  <si>
    <t>7.2 Blev der givet kontant tilskud af SEDK? (angiv ja eller nej)</t>
  </si>
  <si>
    <t>7.2.1  Hvis ja,. angiv hvor stor en del af beløbet følgende udgjorde:</t>
  </si>
  <si>
    <t>Du anbefales at indstille dit vindue til 70-80% zoom.</t>
  </si>
  <si>
    <t>0-20 timer</t>
  </si>
  <si>
    <t>21-40 timer</t>
  </si>
  <si>
    <t>41-60 timer</t>
  </si>
  <si>
    <t>61-80 timer</t>
  </si>
  <si>
    <t>81-100 timer</t>
  </si>
  <si>
    <t>101-150 timer</t>
  </si>
  <si>
    <t>151-200 timer</t>
  </si>
  <si>
    <t>Hvor mange timer ca.? (vælg fra listen)</t>
  </si>
  <si>
    <t>Antal timer (ca. tal)</t>
  </si>
  <si>
    <t xml:space="preserve">Event-organisationens navn: </t>
  </si>
  <si>
    <t xml:space="preserve">Udfyldt den: </t>
  </si>
  <si>
    <t xml:space="preserve">Udfyldt af: </t>
  </si>
  <si>
    <t>Fordel venligst alle 100%</t>
  </si>
  <si>
    <t>Fordel venligst det estimerede beløb ud på følgende:</t>
  </si>
  <si>
    <t>Total værdi af offentlig støtte (udfyldes automatisk):</t>
  </si>
  <si>
    <t>Total værdi af ikke-økonomisk støtte (udfyldes automatisk):</t>
  </si>
  <si>
    <r>
      <t xml:space="preserve">Andet, angiv hvilket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: </t>
    </r>
  </si>
  <si>
    <t>Økonomisk tilskud fra kommunen</t>
  </si>
  <si>
    <t>Anden offentlig støtte</t>
  </si>
  <si>
    <t>Samlet værdi af ikke-økonomisk støtte</t>
  </si>
  <si>
    <t>TV-transmission</t>
  </si>
  <si>
    <t>Nyhedsdækning på TV</t>
  </si>
  <si>
    <t>Mediedækning/ Trykte medier</t>
  </si>
  <si>
    <t>Mediedækning/ Online medier</t>
  </si>
  <si>
    <t>Dækning på SO-ME medier</t>
  </si>
  <si>
    <t>Eventhjemmeside med sprogversionering (udover dansk)</t>
  </si>
  <si>
    <r>
      <t xml:space="preserve">8.3 Var der </t>
    </r>
    <r>
      <rPr>
        <u/>
        <sz val="11"/>
        <color rgb="FF000000"/>
        <rFont val="Calibri"/>
        <family val="2"/>
      </rPr>
      <t>international</t>
    </r>
    <r>
      <rPr>
        <sz val="11"/>
        <color rgb="FF000000"/>
        <rFont val="Calibri"/>
        <family val="2"/>
      </rPr>
      <t xml:space="preserve"> dækning af eventen</t>
    </r>
  </si>
  <si>
    <t>7.3 Angiv samlet økonomisk tilskud fra kommunen:</t>
  </si>
  <si>
    <t>7.4 Angiv eventuel anden offentlig støtte                                                                                                                                                          :</t>
  </si>
  <si>
    <r>
      <t>7.5 Angiv anslået værdi af anden offentlig støtte</t>
    </r>
    <r>
      <rPr>
        <sz val="12"/>
        <color theme="1"/>
        <rFont val="Calibri"/>
        <family val="2"/>
        <scheme val="minor"/>
      </rPr>
      <t xml:space="preserve"> (fx værdi af arenaleje, afspærring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</si>
</sst>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#,##0.0"/>
    <numFmt numFmtId="166" formatCode="_(* #,##0.0_);_(* \(#,##0.0\);_(* &quot;-&quot;??_);_(@_)"/>
    <numFmt numFmtId="167" formatCode="0.0"/>
    <numFmt numFmtId="168" formatCode="_(* #,##0_);_(* \(#,##0\);_(* &quot;-&quot;??_);_(@_)"/>
  </numFmts>
  <fonts count="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3"/>
      <color theme="1"/>
      <name val="Arial"/>
      <family val="2"/>
    </font>
    <font>
      <b/>
      <sz val="20"/>
      <color theme="1"/>
      <name val="Calibri"/>
      <family val="2"/>
    </font>
    <font>
      <b/>
      <sz val="13"/>
      <color theme="1"/>
      <name val="Calibri"/>
      <family val="1"/>
      <scheme val="minor"/>
    </font>
    <font>
      <b/>
      <sz val="11"/>
      <color theme="1"/>
      <name val="Calibri"/>
      <family val="1"/>
      <scheme val="minor"/>
    </font>
    <font>
      <b/>
      <sz val="14"/>
      <color theme="1"/>
      <name val="Calibri"/>
      <family val="2"/>
    </font>
    <font>
      <sz val="10"/>
      <color theme="1"/>
      <name val="Calibri"/>
      <family val="1"/>
      <scheme val="minor"/>
    </font>
    <font>
      <b/>
      <sz val="10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0"/>
      <name val="Calibri"/>
      <family val="2"/>
    </font>
    <font>
      <i/>
      <sz val="10"/>
      <color theme="0"/>
      <name val="Calibri"/>
      <family val="2"/>
    </font>
    <font>
      <sz val="11"/>
      <name val="Calibri"/>
      <family val="2"/>
      <scheme val="minor"/>
    </font>
    <font>
      <b/>
      <sz val="14"/>
      <name val="Calibri"/>
      <family val="2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0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0"/>
      <name val="Calibri"/>
      <family val="2"/>
    </font>
    <font>
      <b/>
      <sz val="10"/>
      <color theme="0"/>
      <name val="Calibri"/>
      <family val="2"/>
      <scheme val="minor"/>
    </font>
    <font>
      <sz val="11"/>
      <color rgb="FF000000"/>
      <name val="Calibri"/>
      <family val="2"/>
    </font>
    <font>
      <u/>
      <sz val="11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lightUp">
        <fgColor theme="0"/>
        <bgColor theme="4" tint="0.79998168889431442"/>
      </patternFill>
    </fill>
    <fill>
      <patternFill patternType="lightUp">
        <fgColor theme="0"/>
        <bgColor theme="4" tint="0.39997558519241921"/>
      </patternFill>
    </fill>
    <fill>
      <patternFill patternType="lightUp">
        <fgColor theme="0"/>
        <bgColor theme="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2F2F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</fills>
  <borders count="3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ck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/>
      <diagonal/>
    </border>
    <border>
      <left style="thin">
        <color rgb="FF3F3F3F"/>
      </left>
      <right/>
      <top/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ck">
        <color theme="4" tint="0.39997558519241921"/>
      </top>
      <bottom style="thin">
        <color indexed="64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0" fontId="8" fillId="0" borderId="14" applyNumberFormat="0" applyFill="0" applyAlignment="0" applyProtection="0"/>
    <xf numFmtId="0" fontId="7" fillId="0" borderId="0"/>
    <xf numFmtId="0" fontId="7" fillId="4" borderId="0" applyNumberFormat="0" applyBorder="0" applyAlignment="0" applyProtection="0"/>
    <xf numFmtId="0" fontId="21" fillId="9" borderId="16" applyNumberFormat="0" applyAlignment="0" applyProtection="0"/>
  </cellStyleXfs>
  <cellXfs count="227">
    <xf numFmtId="0" fontId="0" fillId="0" borderId="0" xfId="0"/>
    <xf numFmtId="0" fontId="0" fillId="0" borderId="0" xfId="0" applyBorder="1"/>
    <xf numFmtId="0" fontId="0" fillId="0" borderId="0" xfId="0" applyFill="1"/>
    <xf numFmtId="0" fontId="3" fillId="0" borderId="0" xfId="0" applyFont="1" applyFill="1"/>
    <xf numFmtId="0" fontId="0" fillId="0" borderId="0" xfId="0" applyFill="1" applyBorder="1"/>
    <xf numFmtId="0" fontId="0" fillId="0" borderId="6" xfId="0" applyBorder="1"/>
    <xf numFmtId="0" fontId="0" fillId="0" borderId="1" xfId="0" applyBorder="1"/>
    <xf numFmtId="0" fontId="4" fillId="0" borderId="6" xfId="0" applyFont="1" applyBorder="1"/>
    <xf numFmtId="0" fontId="4" fillId="0" borderId="0" xfId="0" applyFont="1" applyBorder="1"/>
    <xf numFmtId="0" fontId="4" fillId="0" borderId="6" xfId="0" applyFont="1" applyBorder="1" applyAlignment="1">
      <alignment horizontal="left"/>
    </xf>
    <xf numFmtId="0" fontId="5" fillId="0" borderId="6" xfId="0" applyFont="1" applyBorder="1" applyAlignment="1">
      <alignment horizontal="left" indent="8"/>
    </xf>
    <xf numFmtId="0" fontId="0" fillId="0" borderId="0" xfId="0" applyFont="1" applyBorder="1" applyAlignment="1">
      <alignment horizontal="left" indent="8"/>
    </xf>
    <xf numFmtId="0" fontId="5" fillId="0" borderId="0" xfId="0" applyFont="1" applyFill="1" applyBorder="1" applyAlignment="1">
      <alignment horizontal="left" indent="8"/>
    </xf>
    <xf numFmtId="9" fontId="0" fillId="0" borderId="0" xfId="1" applyFont="1" applyBorder="1"/>
    <xf numFmtId="0" fontId="0" fillId="0" borderId="13" xfId="0" applyFont="1" applyBorder="1" applyAlignment="1">
      <alignment horizontal="left" indent="8"/>
    </xf>
    <xf numFmtId="0" fontId="5" fillId="0" borderId="13" xfId="0" applyFont="1" applyFill="1" applyBorder="1" applyAlignment="1">
      <alignment horizontal="left" indent="8"/>
    </xf>
    <xf numFmtId="0" fontId="0" fillId="0" borderId="6" xfId="0" applyFont="1" applyBorder="1" applyAlignment="1">
      <alignment horizontal="left" indent="8"/>
    </xf>
    <xf numFmtId="0" fontId="5" fillId="0" borderId="6" xfId="0" applyFont="1" applyFill="1" applyBorder="1" applyAlignment="1">
      <alignment horizontal="left" indent="8"/>
    </xf>
    <xf numFmtId="0" fontId="0" fillId="0" borderId="5" xfId="0" applyBorder="1"/>
    <xf numFmtId="0" fontId="9" fillId="0" borderId="14" xfId="2" applyFont="1" applyAlignment="1">
      <alignment horizontal="left" wrapText="1"/>
    </xf>
    <xf numFmtId="0" fontId="10" fillId="0" borderId="14" xfId="2" applyFont="1"/>
    <xf numFmtId="0" fontId="17" fillId="6" borderId="0" xfId="4" applyFont="1" applyFill="1" applyAlignment="1">
      <alignment horizontal="left"/>
    </xf>
    <xf numFmtId="0" fontId="1" fillId="0" borderId="0" xfId="0" applyFont="1"/>
    <xf numFmtId="0" fontId="18" fillId="0" borderId="0" xfId="0" applyFont="1"/>
    <xf numFmtId="0" fontId="0" fillId="0" borderId="0" xfId="0" applyFont="1"/>
    <xf numFmtId="0" fontId="0" fillId="0" borderId="0" xfId="0" applyFont="1" applyFill="1"/>
    <xf numFmtId="0" fontId="0" fillId="0" borderId="0" xfId="0" applyFont="1" applyFill="1" applyBorder="1"/>
    <xf numFmtId="0" fontId="0" fillId="0" borderId="6" xfId="0" applyFont="1" applyBorder="1"/>
    <xf numFmtId="0" fontId="0" fillId="0" borderId="0" xfId="0" applyFont="1" applyBorder="1"/>
    <xf numFmtId="0" fontId="0" fillId="0" borderId="1" xfId="0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9" xfId="0" applyFont="1" applyBorder="1"/>
    <xf numFmtId="0" fontId="0" fillId="0" borderId="4" xfId="0" applyFont="1" applyBorder="1"/>
    <xf numFmtId="0" fontId="0" fillId="0" borderId="5" xfId="0" applyFont="1" applyBorder="1"/>
    <xf numFmtId="0" fontId="0" fillId="0" borderId="6" xfId="0" applyFont="1" applyBorder="1" applyAlignment="1">
      <alignment horizontal="left"/>
    </xf>
    <xf numFmtId="0" fontId="0" fillId="0" borderId="6" xfId="0" applyFont="1" applyBorder="1" applyAlignment="1">
      <alignment horizontal="left" indent="4"/>
    </xf>
    <xf numFmtId="0" fontId="0" fillId="0" borderId="13" xfId="0" applyFont="1" applyBorder="1" applyAlignment="1">
      <alignment horizontal="left" indent="4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7" xfId="0" applyBorder="1"/>
    <xf numFmtId="164" fontId="7" fillId="0" borderId="0" xfId="4" applyNumberFormat="1" applyFill="1" applyAlignment="1"/>
    <xf numFmtId="0" fontId="6" fillId="0" borderId="0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0" fillId="8" borderId="4" xfId="0" applyFill="1" applyBorder="1"/>
    <xf numFmtId="0" fontId="0" fillId="7" borderId="5" xfId="0" applyFill="1" applyBorder="1"/>
    <xf numFmtId="0" fontId="0" fillId="7" borderId="15" xfId="0" applyFill="1" applyBorder="1"/>
    <xf numFmtId="1" fontId="0" fillId="7" borderId="6" xfId="0" applyNumberFormat="1" applyFill="1" applyBorder="1"/>
    <xf numFmtId="1" fontId="0" fillId="7" borderId="0" xfId="0" applyNumberFormat="1" applyFill="1" applyBorder="1"/>
    <xf numFmtId="1" fontId="0" fillId="7" borderId="1" xfId="0" applyNumberFormat="1" applyFill="1" applyBorder="1"/>
    <xf numFmtId="167" fontId="0" fillId="7" borderId="6" xfId="0" applyNumberFormat="1" applyFill="1" applyBorder="1"/>
    <xf numFmtId="9" fontId="0" fillId="7" borderId="6" xfId="1" applyFont="1" applyFill="1" applyBorder="1"/>
    <xf numFmtId="167" fontId="0" fillId="7" borderId="0" xfId="0" applyNumberFormat="1" applyFill="1" applyBorder="1"/>
    <xf numFmtId="167" fontId="0" fillId="7" borderId="1" xfId="0" applyNumberFormat="1" applyFill="1" applyBorder="1"/>
    <xf numFmtId="9" fontId="0" fillId="7" borderId="0" xfId="1" applyFont="1" applyFill="1" applyBorder="1"/>
    <xf numFmtId="9" fontId="0" fillId="7" borderId="1" xfId="1" applyFont="1" applyFill="1" applyBorder="1"/>
    <xf numFmtId="2" fontId="0" fillId="7" borderId="6" xfId="0" applyNumberFormat="1" applyFill="1" applyBorder="1"/>
    <xf numFmtId="1" fontId="7" fillId="7" borderId="6" xfId="4" applyNumberFormat="1" applyFill="1" applyBorder="1" applyAlignment="1"/>
    <xf numFmtId="1" fontId="7" fillId="7" borderId="0" xfId="4" applyNumberFormat="1" applyFill="1" applyBorder="1" applyAlignment="1"/>
    <xf numFmtId="167" fontId="7" fillId="7" borderId="6" xfId="4" applyNumberFormat="1" applyFill="1" applyBorder="1" applyAlignment="1"/>
    <xf numFmtId="2" fontId="7" fillId="7" borderId="0" xfId="4" applyNumberFormat="1" applyFill="1" applyBorder="1" applyAlignment="1"/>
    <xf numFmtId="9" fontId="7" fillId="7" borderId="6" xfId="1" applyFont="1" applyFill="1" applyBorder="1" applyAlignment="1"/>
    <xf numFmtId="9" fontId="7" fillId="7" borderId="0" xfId="1" applyFont="1" applyFill="1" applyBorder="1" applyAlignment="1"/>
    <xf numFmtId="2" fontId="0" fillId="7" borderId="0" xfId="0" applyNumberFormat="1" applyFill="1" applyBorder="1"/>
    <xf numFmtId="9" fontId="0" fillId="7" borderId="0" xfId="0" applyNumberFormat="1" applyFill="1" applyBorder="1"/>
    <xf numFmtId="2" fontId="0" fillId="7" borderId="6" xfId="0" applyNumberFormat="1" applyFill="1" applyBorder="1" applyAlignment="1">
      <alignment horizontal="right"/>
    </xf>
    <xf numFmtId="2" fontId="0" fillId="7" borderId="7" xfId="0" applyNumberFormat="1" applyFill="1" applyBorder="1"/>
    <xf numFmtId="9" fontId="0" fillId="7" borderId="8" xfId="0" applyNumberFormat="1" applyFill="1" applyBorder="1"/>
    <xf numFmtId="9" fontId="0" fillId="0" borderId="0" xfId="0" applyNumberFormat="1" applyFont="1" applyFill="1" applyBorder="1"/>
    <xf numFmtId="0" fontId="19" fillId="0" borderId="0" xfId="0" applyFont="1"/>
    <xf numFmtId="0" fontId="24" fillId="0" borderId="0" xfId="0" applyFont="1"/>
    <xf numFmtId="0" fontId="0" fillId="7" borderId="0" xfId="0" applyFill="1" applyBorder="1"/>
    <xf numFmtId="3" fontId="0" fillId="7" borderId="0" xfId="0" applyNumberFormat="1" applyFill="1" applyBorder="1"/>
    <xf numFmtId="165" fontId="0" fillId="7" borderId="0" xfId="0" applyNumberFormat="1" applyFill="1" applyBorder="1"/>
    <xf numFmtId="167" fontId="0" fillId="7" borderId="0" xfId="1" applyNumberFormat="1" applyFont="1" applyFill="1" applyBorder="1"/>
    <xf numFmtId="9" fontId="0" fillId="7" borderId="0" xfId="1" applyNumberFormat="1" applyFont="1" applyFill="1" applyBorder="1"/>
    <xf numFmtId="2" fontId="0" fillId="7" borderId="0" xfId="0" applyNumberFormat="1" applyFill="1" applyBorder="1" applyAlignment="1">
      <alignment horizontal="right"/>
    </xf>
    <xf numFmtId="3" fontId="0" fillId="7" borderId="1" xfId="0" applyNumberFormat="1" applyFill="1" applyBorder="1"/>
    <xf numFmtId="165" fontId="0" fillId="7" borderId="1" xfId="0" applyNumberFormat="1" applyFill="1" applyBorder="1"/>
    <xf numFmtId="0" fontId="0" fillId="7" borderId="1" xfId="0" applyFill="1" applyBorder="1"/>
    <xf numFmtId="9" fontId="0" fillId="7" borderId="1" xfId="0" applyNumberFormat="1" applyFill="1" applyBorder="1"/>
    <xf numFmtId="1" fontId="7" fillId="7" borderId="8" xfId="4" applyNumberFormat="1" applyFill="1" applyBorder="1" applyAlignment="1"/>
    <xf numFmtId="0" fontId="0" fillId="7" borderId="8" xfId="0" applyFill="1" applyBorder="1"/>
    <xf numFmtId="0" fontId="0" fillId="7" borderId="9" xfId="0" applyFill="1" applyBorder="1"/>
    <xf numFmtId="0" fontId="12" fillId="10" borderId="0" xfId="3" applyFont="1" applyFill="1" applyAlignment="1">
      <alignment wrapText="1"/>
    </xf>
    <xf numFmtId="0" fontId="14" fillId="5" borderId="17" xfId="4" applyFont="1" applyFill="1" applyBorder="1" applyAlignment="1">
      <alignment wrapText="1"/>
    </xf>
    <xf numFmtId="0" fontId="26" fillId="5" borderId="17" xfId="4" applyNumberFormat="1" applyFont="1" applyFill="1" applyBorder="1" applyAlignment="1">
      <alignment horizontal="center"/>
    </xf>
    <xf numFmtId="0" fontId="14" fillId="5" borderId="17" xfId="4" applyFont="1" applyFill="1" applyBorder="1" applyAlignment="1"/>
    <xf numFmtId="0" fontId="17" fillId="6" borderId="18" xfId="4" applyFont="1" applyFill="1" applyBorder="1" applyAlignment="1">
      <alignment horizontal="left"/>
    </xf>
    <xf numFmtId="0" fontId="16" fillId="6" borderId="19" xfId="4" applyFont="1" applyFill="1" applyBorder="1" applyAlignment="1">
      <alignment horizontal="left"/>
    </xf>
    <xf numFmtId="0" fontId="25" fillId="10" borderId="18" xfId="3" applyFont="1" applyFill="1" applyBorder="1" applyAlignment="1">
      <alignment wrapText="1"/>
    </xf>
    <xf numFmtId="0" fontId="15" fillId="10" borderId="19" xfId="3" applyFont="1" applyFill="1" applyBorder="1"/>
    <xf numFmtId="0" fontId="12" fillId="10" borderId="18" xfId="3" applyFont="1" applyFill="1" applyBorder="1" applyAlignment="1">
      <alignment wrapText="1"/>
    </xf>
    <xf numFmtId="0" fontId="13" fillId="10" borderId="19" xfId="3" applyFont="1" applyFill="1" applyBorder="1"/>
    <xf numFmtId="0" fontId="0" fillId="10" borderId="19" xfId="0" applyFill="1" applyBorder="1"/>
    <xf numFmtId="0" fontId="1" fillId="2" borderId="2" xfId="0" applyFont="1" applyFill="1" applyBorder="1" applyProtection="1">
      <protection locked="0"/>
    </xf>
    <xf numFmtId="0" fontId="0" fillId="2" borderId="10" xfId="0" applyFont="1" applyFill="1" applyBorder="1" applyAlignment="1" applyProtection="1">
      <protection locked="0"/>
    </xf>
    <xf numFmtId="9" fontId="0" fillId="2" borderId="2" xfId="0" applyNumberFormat="1" applyFont="1" applyFill="1" applyBorder="1" applyProtection="1">
      <protection locked="0"/>
    </xf>
    <xf numFmtId="9" fontId="0" fillId="2" borderId="3" xfId="0" applyNumberFormat="1" applyFont="1" applyFill="1" applyBorder="1" applyProtection="1">
      <protection locked="0"/>
    </xf>
    <xf numFmtId="3" fontId="0" fillId="2" borderId="10" xfId="0" applyNumberFormat="1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2" xfId="0" applyFont="1" applyFill="1" applyBorder="1" applyProtection="1">
      <protection locked="0"/>
    </xf>
    <xf numFmtId="0" fontId="28" fillId="11" borderId="0" xfId="0" applyFont="1" applyFill="1"/>
    <xf numFmtId="0" fontId="29" fillId="0" borderId="6" xfId="0" applyFont="1" applyBorder="1" applyAlignment="1">
      <alignment horizontal="right"/>
    </xf>
    <xf numFmtId="0" fontId="29" fillId="0" borderId="6" xfId="0" applyFont="1" applyBorder="1" applyAlignment="1">
      <alignment horizontal="right" indent="4"/>
    </xf>
    <xf numFmtId="2" fontId="19" fillId="0" borderId="0" xfId="0" applyNumberFormat="1" applyFont="1"/>
    <xf numFmtId="0" fontId="19" fillId="0" borderId="0" xfId="0" applyNumberFormat="1" applyFont="1"/>
    <xf numFmtId="49" fontId="19" fillId="0" borderId="0" xfId="0" applyNumberFormat="1" applyFont="1"/>
    <xf numFmtId="0" fontId="19" fillId="0" borderId="0" xfId="0" applyFont="1" applyFill="1"/>
    <xf numFmtId="0" fontId="1" fillId="0" borderId="0" xfId="0" applyFont="1" applyFill="1" applyBorder="1"/>
    <xf numFmtId="9" fontId="19" fillId="0" borderId="0" xfId="0" applyNumberFormat="1" applyFont="1"/>
    <xf numFmtId="0" fontId="0" fillId="0" borderId="6" xfId="0" applyFont="1" applyBorder="1" applyAlignment="1">
      <alignment horizontal="left" indent="3"/>
    </xf>
    <xf numFmtId="0" fontId="19" fillId="0" borderId="0" xfId="0" applyFont="1" applyAlignment="1">
      <alignment horizontal="left" indent="9"/>
    </xf>
    <xf numFmtId="0" fontId="5" fillId="0" borderId="6" xfId="0" applyFont="1" applyBorder="1" applyAlignment="1">
      <alignment horizontal="left" indent="6"/>
    </xf>
    <xf numFmtId="0" fontId="4" fillId="0" borderId="6" xfId="0" applyFont="1" applyBorder="1" applyAlignment="1" applyProtection="1">
      <alignment horizontal="left"/>
    </xf>
    <xf numFmtId="0" fontId="0" fillId="0" borderId="6" xfId="0" applyFont="1" applyBorder="1" applyAlignment="1" applyProtection="1">
      <alignment horizontal="left" indent="4"/>
    </xf>
    <xf numFmtId="0" fontId="0" fillId="0" borderId="13" xfId="0" applyFont="1" applyBorder="1" applyAlignment="1" applyProtection="1">
      <alignment horizontal="left" indent="4"/>
    </xf>
    <xf numFmtId="3" fontId="23" fillId="0" borderId="0" xfId="4" applyNumberFormat="1" applyFont="1" applyFill="1" applyAlignment="1">
      <alignment horizontal="left"/>
    </xf>
    <xf numFmtId="0" fontId="21" fillId="9" borderId="25" xfId="5" applyBorder="1" applyAlignment="1"/>
    <xf numFmtId="0" fontId="21" fillId="9" borderId="25" xfId="5" applyBorder="1" applyAlignment="1">
      <alignment horizontal="left"/>
    </xf>
    <xf numFmtId="0" fontId="31" fillId="0" borderId="0" xfId="4" applyNumberFormat="1" applyFont="1" applyFill="1" applyBorder="1" applyAlignment="1">
      <alignment horizontal="center"/>
    </xf>
    <xf numFmtId="3" fontId="32" fillId="0" borderId="0" xfId="5" applyNumberFormat="1" applyFont="1" applyFill="1" applyBorder="1" applyAlignment="1">
      <alignment horizontal="right"/>
    </xf>
    <xf numFmtId="165" fontId="32" fillId="0" borderId="0" xfId="5" applyNumberFormat="1" applyFont="1" applyFill="1" applyBorder="1" applyAlignment="1">
      <alignment horizontal="right"/>
    </xf>
    <xf numFmtId="9" fontId="32" fillId="0" borderId="0" xfId="5" applyNumberFormat="1" applyFont="1" applyFill="1" applyBorder="1" applyAlignment="1">
      <alignment horizontal="right"/>
    </xf>
    <xf numFmtId="0" fontId="33" fillId="0" borderId="0" xfId="4" applyNumberFormat="1" applyFont="1" applyFill="1" applyBorder="1" applyAlignment="1">
      <alignment horizontal="center"/>
    </xf>
    <xf numFmtId="1" fontId="32" fillId="0" borderId="0" xfId="5" applyNumberFormat="1" applyFont="1" applyFill="1" applyBorder="1" applyAlignment="1">
      <alignment horizontal="right"/>
    </xf>
    <xf numFmtId="167" fontId="32" fillId="0" borderId="0" xfId="5" applyNumberFormat="1" applyFont="1" applyFill="1" applyBorder="1" applyAlignment="1">
      <alignment horizontal="right"/>
    </xf>
    <xf numFmtId="0" fontId="34" fillId="0" borderId="0" xfId="4" applyFont="1" applyFill="1" applyBorder="1" applyAlignment="1">
      <alignment horizontal="left"/>
    </xf>
    <xf numFmtId="0" fontId="30" fillId="0" borderId="0" xfId="5" applyFont="1" applyFill="1" applyBorder="1" applyAlignment="1">
      <alignment horizontal="left"/>
    </xf>
    <xf numFmtId="3" fontId="30" fillId="0" borderId="0" xfId="5" applyNumberFormat="1" applyFont="1" applyFill="1" applyBorder="1" applyAlignment="1">
      <alignment horizontal="right"/>
    </xf>
    <xf numFmtId="3" fontId="23" fillId="0" borderId="0" xfId="4" applyNumberFormat="1" applyFont="1" applyFill="1" applyBorder="1" applyAlignment="1">
      <alignment horizontal="right"/>
    </xf>
    <xf numFmtId="0" fontId="14" fillId="5" borderId="18" xfId="4" applyFont="1" applyFill="1" applyBorder="1" applyAlignment="1">
      <alignment wrapText="1"/>
    </xf>
    <xf numFmtId="0" fontId="21" fillId="9" borderId="26" xfId="5" applyBorder="1" applyAlignment="1">
      <alignment horizontal="left"/>
    </xf>
    <xf numFmtId="0" fontId="14" fillId="5" borderId="18" xfId="4" applyFont="1" applyFill="1" applyBorder="1" applyAlignment="1"/>
    <xf numFmtId="3" fontId="21" fillId="9" borderId="17" xfId="5" applyNumberFormat="1" applyBorder="1" applyAlignment="1"/>
    <xf numFmtId="165" fontId="21" fillId="9" borderId="17" xfId="5" applyNumberFormat="1" applyBorder="1" applyAlignment="1"/>
    <xf numFmtId="9" fontId="21" fillId="9" borderId="17" xfId="5" applyNumberFormat="1" applyBorder="1" applyAlignment="1"/>
    <xf numFmtId="166" fontId="21" fillId="9" borderId="17" xfId="5" applyNumberFormat="1" applyBorder="1" applyAlignment="1"/>
    <xf numFmtId="0" fontId="16" fillId="6" borderId="17" xfId="4" applyFont="1" applyFill="1" applyBorder="1" applyAlignment="1">
      <alignment horizontal="left"/>
    </xf>
    <xf numFmtId="0" fontId="21" fillId="9" borderId="17" xfId="5" applyBorder="1" applyAlignment="1">
      <alignment horizontal="left"/>
    </xf>
    <xf numFmtId="3" fontId="21" fillId="9" borderId="17" xfId="5" applyNumberFormat="1" applyBorder="1" applyAlignment="1">
      <alignment horizontal="right"/>
    </xf>
    <xf numFmtId="1" fontId="21" fillId="9" borderId="17" xfId="5" applyNumberFormat="1" applyBorder="1" applyAlignment="1"/>
    <xf numFmtId="0" fontId="21" fillId="9" borderId="17" xfId="5" applyBorder="1" applyAlignment="1"/>
    <xf numFmtId="0" fontId="27" fillId="9" borderId="25" xfId="5" applyFont="1" applyBorder="1" applyAlignment="1">
      <alignment horizontal="left"/>
    </xf>
    <xf numFmtId="0" fontId="21" fillId="9" borderId="25" xfId="5" applyBorder="1" applyAlignment="1">
      <alignment horizontal="center"/>
    </xf>
    <xf numFmtId="164" fontId="30" fillId="0" borderId="0" xfId="5" applyNumberFormat="1" applyFont="1" applyFill="1" applyBorder="1" applyAlignment="1"/>
    <xf numFmtId="0" fontId="31" fillId="0" borderId="0" xfId="5" applyFont="1" applyFill="1" applyBorder="1" applyAlignment="1">
      <alignment horizontal="left"/>
    </xf>
    <xf numFmtId="0" fontId="30" fillId="0" borderId="0" xfId="5" applyFont="1" applyFill="1" applyBorder="1" applyAlignment="1">
      <alignment horizontal="right"/>
    </xf>
    <xf numFmtId="0" fontId="21" fillId="9" borderId="17" xfId="5" applyBorder="1" applyAlignment="1">
      <alignment horizontal="left" wrapText="1"/>
    </xf>
    <xf numFmtId="0" fontId="17" fillId="6" borderId="17" xfId="4" applyFont="1" applyFill="1" applyBorder="1" applyAlignment="1">
      <alignment horizontal="left"/>
    </xf>
    <xf numFmtId="0" fontId="27" fillId="9" borderId="17" xfId="5" applyFont="1" applyBorder="1" applyAlignment="1">
      <alignment horizontal="left"/>
    </xf>
    <xf numFmtId="0" fontId="27" fillId="9" borderId="17" xfId="5" applyFont="1" applyBorder="1" applyAlignment="1"/>
    <xf numFmtId="0" fontId="21" fillId="9" borderId="17" xfId="5" applyBorder="1" applyAlignment="1">
      <alignment horizontal="center"/>
    </xf>
    <xf numFmtId="164" fontId="21" fillId="9" borderId="26" xfId="5" applyNumberFormat="1" applyBorder="1" applyAlignment="1"/>
    <xf numFmtId="3" fontId="32" fillId="0" borderId="0" xfId="5" applyNumberFormat="1" applyFont="1" applyFill="1" applyBorder="1" applyAlignment="1"/>
    <xf numFmtId="9" fontId="32" fillId="0" borderId="0" xfId="5" applyNumberFormat="1" applyFont="1" applyFill="1" applyBorder="1" applyAlignment="1"/>
    <xf numFmtId="164" fontId="32" fillId="0" borderId="0" xfId="5" applyNumberFormat="1" applyFont="1" applyFill="1" applyBorder="1" applyAlignment="1"/>
    <xf numFmtId="165" fontId="32" fillId="0" borderId="0" xfId="5" applyNumberFormat="1" applyFont="1" applyFill="1" applyBorder="1" applyAlignment="1"/>
    <xf numFmtId="3" fontId="30" fillId="0" borderId="0" xfId="5" applyNumberFormat="1" applyFont="1" applyFill="1" applyBorder="1" applyAlignment="1">
      <alignment horizontal="left"/>
    </xf>
    <xf numFmtId="0" fontId="27" fillId="9" borderId="27" xfId="5" applyFont="1" applyBorder="1" applyAlignment="1">
      <alignment horizontal="left"/>
    </xf>
    <xf numFmtId="3" fontId="21" fillId="9" borderId="25" xfId="5" applyNumberFormat="1" applyBorder="1" applyAlignment="1">
      <alignment horizontal="center"/>
    </xf>
    <xf numFmtId="164" fontId="21" fillId="9" borderId="17" xfId="5" applyNumberFormat="1" applyBorder="1" applyAlignment="1"/>
    <xf numFmtId="0" fontId="21" fillId="9" borderId="17" xfId="5" applyBorder="1" applyAlignment="1">
      <alignment horizontal="right"/>
    </xf>
    <xf numFmtId="0" fontId="22" fillId="0" borderId="17" xfId="4" applyFont="1" applyFill="1" applyBorder="1" applyAlignment="1">
      <alignment horizontal="left"/>
    </xf>
    <xf numFmtId="0" fontId="0" fillId="0" borderId="17" xfId="0" applyBorder="1"/>
    <xf numFmtId="0" fontId="21" fillId="9" borderId="28" xfId="5" applyBorder="1" applyAlignment="1">
      <alignment horizontal="left"/>
    </xf>
    <xf numFmtId="0" fontId="12" fillId="10" borderId="29" xfId="3" applyFont="1" applyFill="1" applyBorder="1" applyAlignment="1">
      <alignment wrapText="1"/>
    </xf>
    <xf numFmtId="0" fontId="13" fillId="10" borderId="0" xfId="3" applyFont="1" applyFill="1"/>
    <xf numFmtId="0" fontId="0" fillId="10" borderId="0" xfId="0" applyFill="1"/>
    <xf numFmtId="9" fontId="0" fillId="10" borderId="0" xfId="0" applyNumberFormat="1" applyFill="1"/>
    <xf numFmtId="164" fontId="21" fillId="9" borderId="25" xfId="5" applyNumberFormat="1" applyBorder="1" applyAlignment="1"/>
    <xf numFmtId="0" fontId="23" fillId="0" borderId="0" xfId="4" applyNumberFormat="1" applyFont="1" applyFill="1" applyBorder="1" applyAlignment="1">
      <alignment horizontal="right"/>
    </xf>
    <xf numFmtId="1" fontId="32" fillId="0" borderId="0" xfId="5" applyNumberFormat="1" applyFont="1" applyFill="1" applyBorder="1" applyAlignment="1"/>
    <xf numFmtId="168" fontId="21" fillId="9" borderId="17" xfId="5" applyNumberFormat="1" applyBorder="1" applyAlignment="1"/>
    <xf numFmtId="0" fontId="21" fillId="9" borderId="17" xfId="5" applyNumberFormat="1" applyBorder="1" applyAlignment="1">
      <alignment horizontal="center"/>
    </xf>
    <xf numFmtId="0" fontId="21" fillId="9" borderId="25" xfId="5" applyNumberFormat="1" applyBorder="1" applyAlignment="1"/>
    <xf numFmtId="164" fontId="30" fillId="0" borderId="0" xfId="5" applyNumberFormat="1" applyFont="1" applyFill="1" applyBorder="1" applyAlignment="1">
      <alignment horizontal="right"/>
    </xf>
    <xf numFmtId="1" fontId="30" fillId="0" borderId="0" xfId="5" applyNumberFormat="1" applyFont="1" applyFill="1" applyBorder="1" applyAlignment="1">
      <alignment horizontal="right"/>
    </xf>
    <xf numFmtId="0" fontId="35" fillId="0" borderId="0" xfId="5" applyFont="1" applyFill="1" applyBorder="1" applyAlignment="1">
      <alignment horizontal="left"/>
    </xf>
    <xf numFmtId="0" fontId="30" fillId="0" borderId="0" xfId="5" applyNumberFormat="1" applyFont="1" applyFill="1" applyBorder="1" applyAlignment="1">
      <alignment horizontal="left"/>
    </xf>
    <xf numFmtId="1" fontId="30" fillId="0" borderId="0" xfId="5" applyNumberFormat="1" applyFont="1" applyFill="1" applyBorder="1" applyAlignment="1"/>
    <xf numFmtId="0" fontId="30" fillId="0" borderId="0" xfId="5" applyNumberFormat="1" applyFont="1" applyFill="1" applyBorder="1" applyAlignment="1"/>
    <xf numFmtId="9" fontId="30" fillId="0" borderId="0" xfId="5" applyNumberFormat="1" applyFont="1" applyFill="1" applyBorder="1" applyAlignment="1"/>
    <xf numFmtId="0" fontId="21" fillId="9" borderId="25" xfId="5" applyBorder="1" applyAlignment="1">
      <alignment horizontal="left" indent="2"/>
    </xf>
    <xf numFmtId="0" fontId="27" fillId="9" borderId="25" xfId="5" applyNumberFormat="1" applyFont="1" applyBorder="1" applyAlignment="1"/>
    <xf numFmtId="1" fontId="21" fillId="9" borderId="25" xfId="5" applyNumberFormat="1" applyBorder="1" applyAlignment="1">
      <alignment horizontal="center"/>
    </xf>
    <xf numFmtId="164" fontId="21" fillId="9" borderId="17" xfId="5" applyNumberFormat="1" applyBorder="1" applyAlignment="1">
      <alignment horizontal="right"/>
    </xf>
    <xf numFmtId="168" fontId="21" fillId="9" borderId="17" xfId="5" applyNumberFormat="1" applyBorder="1" applyAlignment="1">
      <alignment horizontal="right"/>
    </xf>
    <xf numFmtId="0" fontId="21" fillId="9" borderId="17" xfId="5" applyBorder="1" applyAlignment="1">
      <alignment horizontal="right" wrapText="1"/>
    </xf>
    <xf numFmtId="0" fontId="21" fillId="9" borderId="17" xfId="5" applyNumberFormat="1" applyBorder="1" applyAlignment="1"/>
    <xf numFmtId="0" fontId="21" fillId="9" borderId="17" xfId="5" applyBorder="1" applyAlignment="1">
      <alignment horizontal="left" indent="2"/>
    </xf>
    <xf numFmtId="0" fontId="21" fillId="9" borderId="17" xfId="5" applyNumberFormat="1" applyBorder="1" applyAlignment="1">
      <alignment horizontal="left"/>
    </xf>
    <xf numFmtId="0" fontId="27" fillId="9" borderId="17" xfId="5" applyNumberFormat="1" applyFont="1" applyBorder="1" applyAlignment="1"/>
    <xf numFmtId="1" fontId="21" fillId="9" borderId="17" xfId="5" applyNumberFormat="1" applyBorder="1" applyAlignment="1">
      <alignment horizontal="center"/>
    </xf>
    <xf numFmtId="9" fontId="21" fillId="9" borderId="17" xfId="5" applyNumberFormat="1" applyBorder="1" applyAlignment="1">
      <alignment horizontal="center"/>
    </xf>
    <xf numFmtId="0" fontId="13" fillId="0" borderId="30" xfId="3" applyFont="1" applyFill="1" applyBorder="1"/>
    <xf numFmtId="0" fontId="15" fillId="0" borderId="0" xfId="3" applyFont="1" applyFill="1" applyBorder="1"/>
    <xf numFmtId="0" fontId="10" fillId="0" borderId="14" xfId="2" applyFont="1" applyFill="1" applyAlignment="1">
      <alignment horizontal="center"/>
    </xf>
    <xf numFmtId="0" fontId="11" fillId="0" borderId="14" xfId="2" applyNumberFormat="1" applyFont="1" applyFill="1" applyAlignment="1">
      <alignment horizontal="center"/>
    </xf>
    <xf numFmtId="0" fontId="13" fillId="0" borderId="0" xfId="3" applyFont="1" applyFill="1" applyBorder="1"/>
    <xf numFmtId="0" fontId="16" fillId="0" borderId="0" xfId="4" applyFont="1" applyFill="1" applyBorder="1" applyAlignment="1">
      <alignment horizontal="left"/>
    </xf>
    <xf numFmtId="0" fontId="0" fillId="10" borderId="31" xfId="0" applyFill="1" applyBorder="1"/>
    <xf numFmtId="164" fontId="21" fillId="0" borderId="0" xfId="5" applyNumberFormat="1" applyFill="1" applyBorder="1" applyAlignment="1"/>
    <xf numFmtId="0" fontId="6" fillId="3" borderId="10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0" fillId="2" borderId="2" xfId="0" applyFont="1" applyFill="1" applyBorder="1" applyAlignment="1" applyProtection="1">
      <alignment horizontal="center"/>
      <protection locked="0"/>
    </xf>
    <xf numFmtId="14" fontId="0" fillId="2" borderId="10" xfId="0" applyNumberFormat="1" applyFont="1" applyFill="1" applyBorder="1" applyAlignment="1" applyProtection="1">
      <alignment horizontal="center"/>
      <protection locked="0"/>
    </xf>
    <xf numFmtId="14" fontId="0" fillId="2" borderId="11" xfId="0" applyNumberFormat="1" applyFont="1" applyFill="1" applyBorder="1" applyAlignment="1" applyProtection="1">
      <alignment horizontal="center"/>
      <protection locked="0"/>
    </xf>
    <xf numFmtId="3" fontId="0" fillId="2" borderId="2" xfId="0" applyNumberFormat="1" applyFont="1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alignment horizontal="center"/>
    </xf>
    <xf numFmtId="0" fontId="0" fillId="2" borderId="20" xfId="0" applyFont="1" applyFill="1" applyBorder="1" applyAlignment="1" applyProtection="1">
      <alignment horizontal="left" vertical="top" wrapText="1"/>
      <protection locked="0"/>
    </xf>
    <xf numFmtId="0" fontId="0" fillId="2" borderId="23" xfId="0" applyFont="1" applyFill="1" applyBorder="1" applyAlignment="1" applyProtection="1">
      <alignment horizontal="left" vertical="top" wrapText="1"/>
      <protection locked="0"/>
    </xf>
    <xf numFmtId="0" fontId="0" fillId="2" borderId="21" xfId="0" applyFont="1" applyFill="1" applyBorder="1" applyAlignment="1" applyProtection="1">
      <alignment horizontal="left" vertical="top" wrapText="1"/>
      <protection locked="0"/>
    </xf>
    <xf numFmtId="0" fontId="0" fillId="2" borderId="1" xfId="0" applyFont="1" applyFill="1" applyBorder="1" applyAlignment="1" applyProtection="1">
      <alignment horizontal="left" vertical="top" wrapText="1"/>
      <protection locked="0"/>
    </xf>
    <xf numFmtId="0" fontId="0" fillId="2" borderId="22" xfId="0" applyFont="1" applyFill="1" applyBorder="1" applyAlignment="1" applyProtection="1">
      <alignment horizontal="left" vertical="top" wrapText="1"/>
      <protection locked="0"/>
    </xf>
    <xf numFmtId="0" fontId="0" fillId="2" borderId="24" xfId="0" applyFont="1" applyFill="1" applyBorder="1" applyAlignment="1" applyProtection="1">
      <alignment horizontal="left" vertical="top" wrapText="1"/>
      <protection locked="0"/>
    </xf>
    <xf numFmtId="3" fontId="0" fillId="2" borderId="10" xfId="0" applyNumberFormat="1" applyFont="1" applyFill="1" applyBorder="1" applyAlignment="1" applyProtection="1">
      <alignment horizontal="center"/>
      <protection locked="0"/>
    </xf>
    <xf numFmtId="3" fontId="0" fillId="2" borderId="2" xfId="0" applyNumberFormat="1" applyFont="1" applyFill="1" applyBorder="1" applyAlignment="1" applyProtection="1">
      <alignment horizontal="center"/>
    </xf>
    <xf numFmtId="3" fontId="0" fillId="2" borderId="2" xfId="0" applyNumberFormat="1" applyFont="1" applyFill="1" applyBorder="1" applyAlignment="1" applyProtection="1">
      <protection locked="0"/>
    </xf>
    <xf numFmtId="3" fontId="0" fillId="0" borderId="0" xfId="0" applyNumberFormat="1" applyFont="1" applyFill="1" applyBorder="1" applyAlignment="1" applyProtection="1"/>
    <xf numFmtId="3" fontId="0" fillId="0" borderId="0" xfId="0" applyNumberFormat="1" applyFont="1"/>
    <xf numFmtId="3" fontId="0" fillId="2" borderId="11" xfId="0" applyNumberFormat="1" applyFont="1" applyFill="1" applyBorder="1" applyAlignment="1" applyProtection="1">
      <alignment horizontal="center"/>
      <protection locked="0"/>
    </xf>
    <xf numFmtId="3" fontId="0" fillId="0" borderId="0" xfId="0" applyNumberFormat="1" applyFont="1" applyFill="1" applyBorder="1"/>
    <xf numFmtId="3" fontId="0" fillId="0" borderId="0" xfId="0" applyNumberFormat="1" applyFont="1" applyBorder="1"/>
  </cellXfs>
  <cellStyles count="6">
    <cellStyle name="Fremhævning 1" xfId="4" builtinId="12"/>
    <cellStyle name="Normal" xfId="0" builtinId="0"/>
    <cellStyle name="Normal 2" xfId="3"/>
    <cellStyle name="Output" xfId="5" builtinId="21"/>
    <cellStyle name="Overskrift 2 2" xfId="2"/>
    <cellStyle name="Procent" xfId="1" builtinId="5"/>
  </cellStyles>
  <dxfs count="15">
    <dxf>
      <fill>
        <patternFill patternType="darkDown">
          <fgColor rgb="FFFF0000"/>
        </patternFill>
      </fill>
    </dxf>
    <dxf>
      <font>
        <b val="0"/>
        <i val="0"/>
        <color theme="1"/>
      </font>
      <fill>
        <patternFill>
          <bgColor theme="0"/>
        </patternFill>
      </fill>
    </dxf>
    <dxf>
      <fill>
        <patternFill>
          <bgColor rgb="FF00B050"/>
        </patternFill>
      </fill>
    </dxf>
    <dxf>
      <font>
        <color theme="0"/>
      </font>
      <fill>
        <patternFill patternType="lightUp">
          <fgColor theme="0"/>
        </patternFill>
      </fill>
    </dxf>
    <dxf>
      <fill>
        <patternFill>
          <bgColor rgb="FF00B050"/>
        </patternFill>
      </fill>
    </dxf>
    <dxf>
      <font>
        <color theme="0"/>
      </font>
      <fill>
        <patternFill patternType="lightUp">
          <fgColor theme="0"/>
        </patternFill>
      </fill>
    </dxf>
    <dxf>
      <fill>
        <patternFill>
          <bgColor rgb="FF00B050"/>
        </patternFill>
      </fill>
    </dxf>
    <dxf>
      <font>
        <color theme="0"/>
      </font>
      <fill>
        <patternFill patternType="lightUp">
          <fgColor theme="0"/>
        </patternFill>
      </fill>
    </dxf>
    <dxf>
      <fill>
        <patternFill>
          <bgColor rgb="FF00B050"/>
        </patternFill>
      </fill>
    </dxf>
    <dxf>
      <font>
        <color theme="0"/>
      </font>
      <fill>
        <patternFill patternType="lightUp">
          <fgColor theme="0"/>
        </patternFill>
      </fill>
    </dxf>
    <dxf>
      <fill>
        <patternFill>
          <bgColor rgb="FF00B050"/>
        </patternFill>
      </fill>
    </dxf>
    <dxf>
      <font>
        <color theme="0"/>
      </font>
      <fill>
        <patternFill patternType="lightUp">
          <fgColor theme="0"/>
        </patternFill>
      </fill>
    </dxf>
    <dxf>
      <fill>
        <patternFill>
          <bgColor rgb="FF00B050"/>
        </patternFill>
      </fill>
    </dxf>
    <dxf>
      <font>
        <color theme="0"/>
      </font>
      <fill>
        <patternFill patternType="lightUp">
          <fgColor theme="0"/>
        </patternFill>
      </fill>
    </dxf>
    <dxf>
      <fill>
        <patternFill patternType="darkDown">
          <fgColor rgb="FFFF0000"/>
        </patternFill>
      </fill>
    </dxf>
  </dxfs>
  <tableStyles count="0" defaultTableStyle="TableStyleMedium2" defaultPivotStyle="PivotStyleLight16"/>
  <colors>
    <mruColors>
      <color rgb="FF99FF99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503465</xdr:colOff>
      <xdr:row>0</xdr:row>
      <xdr:rowOff>332998</xdr:rowOff>
    </xdr:from>
    <xdr:to>
      <xdr:col>4</xdr:col>
      <xdr:colOff>214353</xdr:colOff>
      <xdr:row>5</xdr:row>
      <xdr:rowOff>169312</xdr:rowOff>
    </xdr:to>
    <xdr:pic>
      <xdr:nvPicPr>
        <xdr:cNvPr id="2" name="Billed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61322" y="332998"/>
          <a:ext cx="2854138" cy="979314"/>
        </a:xfrm>
        <a:prstGeom prst="rect">
          <a:avLst/>
        </a:prstGeom>
      </xdr:spPr>
    </xdr:pic>
    <xdr:clientData/>
  </xdr:twoCellAnchor>
  <xdr:twoCellAnchor editAs="absolute">
    <xdr:from>
      <xdr:col>1</xdr:col>
      <xdr:colOff>2748643</xdr:colOff>
      <xdr:row>93</xdr:row>
      <xdr:rowOff>27214</xdr:rowOff>
    </xdr:from>
    <xdr:to>
      <xdr:col>1</xdr:col>
      <xdr:colOff>6749142</xdr:colOff>
      <xdr:row>93</xdr:row>
      <xdr:rowOff>176890</xdr:rowOff>
    </xdr:to>
    <xdr:sp macro="" textlink="" fLocksText="0">
      <xdr:nvSpPr>
        <xdr:cNvPr id="3" name="Tekstboks 2"/>
        <xdr:cNvSpPr txBox="1">
          <a:spLocks noChangeAspect="1"/>
        </xdr:cNvSpPr>
      </xdr:nvSpPr>
      <xdr:spPr>
        <a:xfrm>
          <a:off x="6939643" y="19553464"/>
          <a:ext cx="4000499" cy="149676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da-DK" sz="1100" i="1"/>
        </a:p>
      </xdr:txBody>
    </xdr:sp>
    <xdr:clientData fPrintsWithSheet="0"/>
  </xdr:twoCellAnchor>
  <xdr:twoCellAnchor editAs="absolute">
    <xdr:from>
      <xdr:col>1</xdr:col>
      <xdr:colOff>2735036</xdr:colOff>
      <xdr:row>102</xdr:row>
      <xdr:rowOff>43543</xdr:rowOff>
    </xdr:from>
    <xdr:to>
      <xdr:col>1</xdr:col>
      <xdr:colOff>6792685</xdr:colOff>
      <xdr:row>102</xdr:row>
      <xdr:rowOff>195357</xdr:rowOff>
    </xdr:to>
    <xdr:sp macro="" textlink="" fLocksText="0">
      <xdr:nvSpPr>
        <xdr:cNvPr id="4" name="Tekstboks 3"/>
        <xdr:cNvSpPr txBox="1">
          <a:spLocks noChangeAspect="1"/>
        </xdr:cNvSpPr>
      </xdr:nvSpPr>
      <xdr:spPr>
        <a:xfrm>
          <a:off x="6926036" y="21393150"/>
          <a:ext cx="4057649" cy="151814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da-DK" sz="1100" i="1"/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I165"/>
  <sheetViews>
    <sheetView showGridLines="0" tabSelected="1" topLeftCell="A55" zoomScale="70" zoomScaleNormal="70" workbookViewId="0">
      <selection activeCell="C90" sqref="C90:D90"/>
    </sheetView>
  </sheetViews>
  <sheetFormatPr defaultRowHeight="15" x14ac:dyDescent="0.25"/>
  <cols>
    <col min="1" max="1" width="62.85546875" customWidth="1"/>
    <col min="2" max="2" width="104.42578125" bestFit="1" customWidth="1"/>
    <col min="3" max="3" width="7.85546875" customWidth="1"/>
    <col min="4" max="4" width="39.140625" customWidth="1"/>
  </cols>
  <sheetData>
    <row r="1" spans="1:9" ht="26.25" x14ac:dyDescent="0.4">
      <c r="A1" s="102" t="s">
        <v>136</v>
      </c>
      <c r="B1" s="3"/>
      <c r="C1" s="2"/>
      <c r="D1" s="2"/>
      <c r="E1" s="2"/>
      <c r="F1" s="2"/>
      <c r="G1" s="108"/>
      <c r="H1" s="108"/>
      <c r="I1" s="108"/>
    </row>
    <row r="2" spans="1:9" x14ac:dyDescent="0.25">
      <c r="A2" t="s">
        <v>137</v>
      </c>
      <c r="C2" s="24"/>
      <c r="D2" s="25"/>
      <c r="E2" s="25"/>
      <c r="F2" s="2"/>
      <c r="G2" s="108"/>
      <c r="H2" s="108"/>
      <c r="I2" s="108"/>
    </row>
    <row r="3" spans="1:9" ht="15.75" thickBot="1" x14ac:dyDescent="0.3">
      <c r="A3" t="s">
        <v>138</v>
      </c>
      <c r="C3" s="24"/>
      <c r="D3" s="25"/>
      <c r="E3" s="25"/>
      <c r="F3" s="2"/>
      <c r="G3" s="108"/>
      <c r="H3" s="108"/>
      <c r="I3" s="108"/>
    </row>
    <row r="4" spans="1:9" ht="15.75" thickBot="1" x14ac:dyDescent="0.3">
      <c r="A4" t="s">
        <v>139</v>
      </c>
      <c r="B4" s="95" t="s">
        <v>156</v>
      </c>
      <c r="C4" s="24"/>
      <c r="D4" s="25"/>
      <c r="E4" s="25"/>
      <c r="F4" s="2"/>
      <c r="G4" s="108"/>
      <c r="H4" s="108"/>
      <c r="I4" s="108"/>
    </row>
    <row r="5" spans="1:9" ht="15.75" thickBot="1" x14ac:dyDescent="0.3">
      <c r="A5" t="s">
        <v>140</v>
      </c>
      <c r="B5" s="95" t="s">
        <v>157</v>
      </c>
      <c r="C5" s="25"/>
      <c r="D5" s="25"/>
      <c r="E5" s="26"/>
      <c r="F5" s="2"/>
      <c r="G5" s="108"/>
      <c r="H5" s="108"/>
      <c r="I5" s="108"/>
    </row>
    <row r="6" spans="1:9" ht="15.75" thickBot="1" x14ac:dyDescent="0.3">
      <c r="A6" s="26" t="s">
        <v>146</v>
      </c>
      <c r="B6" s="95" t="s">
        <v>158</v>
      </c>
      <c r="C6" s="25"/>
      <c r="D6" s="25"/>
      <c r="E6" s="26"/>
      <c r="F6" s="4"/>
      <c r="G6" s="108"/>
      <c r="H6" s="108"/>
      <c r="I6" s="108"/>
    </row>
    <row r="7" spans="1:9" ht="21.75" thickBot="1" x14ac:dyDescent="0.4">
      <c r="B7" s="203" t="s">
        <v>7</v>
      </c>
      <c r="C7" s="204"/>
      <c r="D7" s="204"/>
      <c r="E7" s="205"/>
      <c r="F7" s="1"/>
      <c r="G7" s="69"/>
      <c r="H7" s="69"/>
      <c r="I7" s="69"/>
    </row>
    <row r="8" spans="1:9" ht="15.75" thickBot="1" x14ac:dyDescent="0.3">
      <c r="B8" s="27"/>
      <c r="C8" s="28"/>
      <c r="D8" s="28"/>
      <c r="E8" s="29"/>
      <c r="F8" s="1"/>
      <c r="G8" s="69"/>
      <c r="H8" s="69"/>
      <c r="I8" s="69"/>
    </row>
    <row r="9" spans="1:9" ht="16.5" thickBot="1" x14ac:dyDescent="0.3">
      <c r="B9" s="9" t="s">
        <v>8</v>
      </c>
      <c r="C9" s="206"/>
      <c r="D9" s="206"/>
      <c r="E9" s="29"/>
      <c r="F9" s="1"/>
      <c r="G9" s="69"/>
      <c r="H9" s="69"/>
      <c r="I9" s="69"/>
    </row>
    <row r="10" spans="1:9" ht="16.5" thickBot="1" x14ac:dyDescent="0.3">
      <c r="B10" s="9" t="s">
        <v>9</v>
      </c>
      <c r="C10" s="206"/>
      <c r="D10" s="206"/>
      <c r="E10" s="29"/>
      <c r="F10" s="1"/>
      <c r="G10" s="69"/>
      <c r="H10" s="69"/>
      <c r="I10" s="69"/>
    </row>
    <row r="11" spans="1:9" ht="16.5" thickBot="1" x14ac:dyDescent="0.3">
      <c r="B11" s="9" t="s">
        <v>10</v>
      </c>
      <c r="C11" s="206"/>
      <c r="D11" s="206"/>
      <c r="E11" s="29"/>
      <c r="F11" s="1"/>
      <c r="G11" s="69"/>
      <c r="H11" s="69"/>
      <c r="I11" s="69"/>
    </row>
    <row r="12" spans="1:9" ht="16.5" thickBot="1" x14ac:dyDescent="0.3">
      <c r="B12" s="9" t="s">
        <v>11</v>
      </c>
      <c r="C12" s="206"/>
      <c r="D12" s="206"/>
      <c r="E12" s="29"/>
      <c r="F12" s="1"/>
      <c r="G12" s="69"/>
      <c r="H12" s="69" t="s">
        <v>123</v>
      </c>
      <c r="I12" s="69"/>
    </row>
    <row r="13" spans="1:9" ht="16.5" thickBot="1" x14ac:dyDescent="0.3">
      <c r="B13" s="9" t="s">
        <v>12</v>
      </c>
      <c r="C13" s="207"/>
      <c r="D13" s="208"/>
      <c r="E13" s="29"/>
      <c r="F13" s="1"/>
      <c r="G13" s="69"/>
      <c r="H13" s="69" t="s">
        <v>124</v>
      </c>
      <c r="I13" s="69"/>
    </row>
    <row r="14" spans="1:9" ht="16.5" thickBot="1" x14ac:dyDescent="0.3">
      <c r="B14" s="9"/>
      <c r="C14" s="26"/>
      <c r="D14" s="28"/>
      <c r="E14" s="29"/>
      <c r="F14" s="1"/>
      <c r="G14" s="69"/>
      <c r="H14" s="69"/>
      <c r="I14" s="69"/>
    </row>
    <row r="15" spans="1:9" ht="16.5" thickBot="1" x14ac:dyDescent="0.3">
      <c r="B15" s="9" t="s">
        <v>13</v>
      </c>
      <c r="C15" s="206"/>
      <c r="D15" s="206"/>
      <c r="E15" s="29"/>
      <c r="F15" s="1"/>
      <c r="G15" s="69"/>
      <c r="H15" s="69"/>
      <c r="I15" s="69"/>
    </row>
    <row r="16" spans="1:9" ht="15.75" thickBot="1" x14ac:dyDescent="0.3">
      <c r="B16" s="27"/>
      <c r="C16" s="28"/>
      <c r="D16" s="28"/>
      <c r="E16" s="29"/>
      <c r="F16" s="1"/>
      <c r="G16" s="69"/>
      <c r="H16" s="69"/>
      <c r="I16" s="69"/>
    </row>
    <row r="17" spans="1:9" ht="21.75" thickBot="1" x14ac:dyDescent="0.4">
      <c r="B17" s="203" t="s">
        <v>25</v>
      </c>
      <c r="C17" s="204"/>
      <c r="D17" s="204"/>
      <c r="E17" s="205"/>
      <c r="F17" s="1"/>
      <c r="G17" s="69"/>
      <c r="H17" s="69"/>
      <c r="I17" s="69"/>
    </row>
    <row r="18" spans="1:9" ht="15.75" thickBot="1" x14ac:dyDescent="0.3">
      <c r="B18" s="27"/>
      <c r="C18" s="28"/>
      <c r="D18" s="28"/>
      <c r="E18" s="29"/>
      <c r="F18" s="1"/>
      <c r="G18" s="69"/>
      <c r="H18" s="69"/>
      <c r="I18" s="69"/>
    </row>
    <row r="19" spans="1:9" ht="16.5" thickBot="1" x14ac:dyDescent="0.3">
      <c r="B19" s="7" t="s">
        <v>14</v>
      </c>
      <c r="C19" s="96"/>
      <c r="D19" s="27"/>
      <c r="E19" s="28"/>
      <c r="F19" s="5"/>
      <c r="G19" s="69"/>
      <c r="H19" s="69"/>
      <c r="I19" s="69"/>
    </row>
    <row r="20" spans="1:9" ht="16.5" thickBot="1" x14ac:dyDescent="0.3">
      <c r="B20" s="9" t="s">
        <v>15</v>
      </c>
      <c r="C20" s="96"/>
      <c r="D20" s="27" t="s">
        <v>24</v>
      </c>
      <c r="E20" s="28"/>
      <c r="F20" s="5"/>
      <c r="G20" s="69"/>
      <c r="H20" s="69"/>
      <c r="I20" s="69"/>
    </row>
    <row r="21" spans="1:9" x14ac:dyDescent="0.25">
      <c r="B21" s="27"/>
      <c r="C21" s="28"/>
      <c r="D21" s="24"/>
      <c r="E21" s="29"/>
      <c r="F21" s="1"/>
      <c r="G21" s="69"/>
      <c r="H21" s="69"/>
      <c r="I21" s="69"/>
    </row>
    <row r="22" spans="1:9" ht="16.5" thickBot="1" x14ac:dyDescent="0.3">
      <c r="B22" s="7" t="s">
        <v>122</v>
      </c>
      <c r="C22" s="24"/>
      <c r="D22" s="28"/>
      <c r="E22" s="29"/>
      <c r="F22" s="1"/>
      <c r="G22" s="69"/>
      <c r="H22" s="69"/>
      <c r="I22" s="69"/>
    </row>
    <row r="23" spans="1:9" ht="16.5" thickBot="1" x14ac:dyDescent="0.3">
      <c r="B23" s="10" t="s">
        <v>22</v>
      </c>
      <c r="C23" s="97"/>
      <c r="D23" s="13" t="s">
        <v>6</v>
      </c>
      <c r="E23" s="29"/>
      <c r="F23" s="1"/>
      <c r="G23" s="110">
        <v>1</v>
      </c>
      <c r="H23" s="105">
        <v>1</v>
      </c>
      <c r="I23" s="69"/>
    </row>
    <row r="24" spans="1:9" ht="16.5" thickBot="1" x14ac:dyDescent="0.3">
      <c r="B24" s="10" t="s">
        <v>21</v>
      </c>
      <c r="C24" s="97"/>
      <c r="D24" s="28" t="s">
        <v>6</v>
      </c>
      <c r="E24" s="29"/>
      <c r="F24" s="1"/>
      <c r="G24" s="69"/>
      <c r="H24" s="69"/>
      <c r="I24" s="69"/>
    </row>
    <row r="25" spans="1:9" ht="16.5" thickBot="1" x14ac:dyDescent="0.3">
      <c r="B25" s="10" t="s">
        <v>20</v>
      </c>
      <c r="C25" s="97"/>
      <c r="D25" s="26" t="s">
        <v>6</v>
      </c>
      <c r="E25" s="29"/>
      <c r="F25" s="1"/>
      <c r="G25" s="69"/>
      <c r="H25" s="69"/>
      <c r="I25" s="69"/>
    </row>
    <row r="26" spans="1:9" ht="16.5" thickBot="1" x14ac:dyDescent="0.3">
      <c r="B26" s="10" t="s">
        <v>17</v>
      </c>
      <c r="C26" s="98"/>
      <c r="D26" s="26" t="s">
        <v>6</v>
      </c>
      <c r="E26" s="29"/>
      <c r="F26" s="1"/>
      <c r="G26" s="69"/>
      <c r="H26" s="69"/>
      <c r="I26" s="69"/>
    </row>
    <row r="27" spans="1:9" ht="15.75" thickBot="1" x14ac:dyDescent="0.3">
      <c r="A27" s="6"/>
      <c r="B27" s="11" t="s">
        <v>18</v>
      </c>
      <c r="C27" s="97"/>
      <c r="D27" s="26" t="s">
        <v>6</v>
      </c>
      <c r="E27" s="29"/>
      <c r="G27" s="69"/>
      <c r="H27" s="69"/>
      <c r="I27" s="69"/>
    </row>
    <row r="28" spans="1:9" ht="16.5" thickBot="1" x14ac:dyDescent="0.3">
      <c r="A28" s="6"/>
      <c r="B28" s="12" t="s">
        <v>19</v>
      </c>
      <c r="C28" s="97"/>
      <c r="D28" s="26" t="s">
        <v>6</v>
      </c>
      <c r="E28" s="29"/>
      <c r="G28" s="69" t="e">
        <f>VLOOKUP(SUM(C23:C28),G23:H23,2)</f>
        <v>#N/A</v>
      </c>
      <c r="H28" s="69"/>
      <c r="I28" s="69"/>
    </row>
    <row r="29" spans="1:9" ht="15.75" thickBot="1" x14ac:dyDescent="0.3">
      <c r="A29" s="6"/>
      <c r="B29" s="24"/>
      <c r="C29" s="24"/>
      <c r="D29" s="109" t="s">
        <v>159</v>
      </c>
      <c r="E29" s="29"/>
      <c r="G29" s="69"/>
      <c r="H29" s="69"/>
      <c r="I29" s="69"/>
    </row>
    <row r="30" spans="1:9" ht="16.5" thickBot="1" x14ac:dyDescent="0.3">
      <c r="A30" s="6"/>
      <c r="B30" s="8" t="s">
        <v>56</v>
      </c>
      <c r="C30" s="99"/>
      <c r="D30" s="27"/>
      <c r="E30" s="28"/>
      <c r="F30" s="5"/>
      <c r="G30" s="69"/>
      <c r="H30" s="69"/>
      <c r="I30" s="69"/>
    </row>
    <row r="31" spans="1:9" ht="16.5" thickBot="1" x14ac:dyDescent="0.3">
      <c r="B31" s="7" t="s">
        <v>16</v>
      </c>
      <c r="C31" s="96"/>
      <c r="D31" s="27" t="s">
        <v>24</v>
      </c>
      <c r="E31" s="28"/>
      <c r="F31" s="5"/>
      <c r="G31" s="69"/>
      <c r="H31" s="69"/>
      <c r="I31" s="69"/>
    </row>
    <row r="32" spans="1:9" x14ac:dyDescent="0.25">
      <c r="B32" s="27"/>
      <c r="C32" s="28"/>
      <c r="D32" s="24"/>
      <c r="E32" s="29"/>
      <c r="G32" s="110">
        <v>1</v>
      </c>
      <c r="H32" s="105">
        <v>1</v>
      </c>
      <c r="I32" s="69"/>
    </row>
    <row r="33" spans="2:9" ht="16.5" thickBot="1" x14ac:dyDescent="0.3">
      <c r="B33" s="7" t="s">
        <v>121</v>
      </c>
      <c r="C33" s="24"/>
      <c r="D33" s="28"/>
      <c r="E33" s="29"/>
      <c r="G33" s="69"/>
      <c r="H33" s="69"/>
      <c r="I33" s="69"/>
    </row>
    <row r="34" spans="2:9" ht="16.5" thickBot="1" x14ac:dyDescent="0.3">
      <c r="B34" s="10" t="s">
        <v>0</v>
      </c>
      <c r="C34" s="97"/>
      <c r="D34" s="13" t="s">
        <v>6</v>
      </c>
      <c r="E34" s="29"/>
      <c r="G34" s="69"/>
      <c r="H34" s="69"/>
      <c r="I34" s="69"/>
    </row>
    <row r="35" spans="2:9" ht="16.5" thickBot="1" x14ac:dyDescent="0.3">
      <c r="B35" s="10" t="s">
        <v>1</v>
      </c>
      <c r="C35" s="97"/>
      <c r="D35" s="28" t="s">
        <v>6</v>
      </c>
      <c r="E35" s="29"/>
      <c r="G35" s="69"/>
      <c r="H35" s="69"/>
      <c r="I35" s="69"/>
    </row>
    <row r="36" spans="2:9" ht="16.5" thickBot="1" x14ac:dyDescent="0.3">
      <c r="B36" s="10" t="s">
        <v>2</v>
      </c>
      <c r="C36" s="97"/>
      <c r="D36" s="26" t="s">
        <v>6</v>
      </c>
      <c r="E36" s="29"/>
      <c r="G36" s="69"/>
      <c r="H36" s="69"/>
      <c r="I36" s="69"/>
    </row>
    <row r="37" spans="2:9" ht="16.5" thickBot="1" x14ac:dyDescent="0.3">
      <c r="B37" s="10" t="s">
        <v>3</v>
      </c>
      <c r="C37" s="98"/>
      <c r="D37" s="26" t="s">
        <v>6</v>
      </c>
      <c r="E37" s="29"/>
      <c r="G37" s="69" t="e">
        <f>VLOOKUP(SUM(C34:C39),G32:H32,2)</f>
        <v>#N/A</v>
      </c>
      <c r="H37" s="69"/>
      <c r="I37" s="69"/>
    </row>
    <row r="38" spans="2:9" ht="15.75" thickBot="1" x14ac:dyDescent="0.3">
      <c r="B38" s="14" t="s">
        <v>4</v>
      </c>
      <c r="C38" s="97"/>
      <c r="D38" s="26" t="s">
        <v>6</v>
      </c>
      <c r="E38" s="29"/>
      <c r="G38" s="69"/>
      <c r="H38" s="69"/>
      <c r="I38" s="69"/>
    </row>
    <row r="39" spans="2:9" ht="16.5" thickBot="1" x14ac:dyDescent="0.3">
      <c r="B39" s="15" t="s">
        <v>5</v>
      </c>
      <c r="C39" s="97"/>
      <c r="D39" s="26" t="s">
        <v>6</v>
      </c>
      <c r="E39" s="29"/>
      <c r="G39" s="69"/>
      <c r="H39" s="69"/>
      <c r="I39" s="69"/>
    </row>
    <row r="40" spans="2:9" ht="15.75" thickBot="1" x14ac:dyDescent="0.3">
      <c r="B40" s="30"/>
      <c r="C40" s="31"/>
      <c r="D40" s="109" t="s">
        <v>159</v>
      </c>
      <c r="E40" s="32"/>
      <c r="G40" s="69"/>
      <c r="H40" s="69"/>
      <c r="I40" s="69"/>
    </row>
    <row r="41" spans="2:9" ht="21.75" thickBot="1" x14ac:dyDescent="0.4">
      <c r="B41" s="203" t="s">
        <v>28</v>
      </c>
      <c r="C41" s="204"/>
      <c r="D41" s="204"/>
      <c r="E41" s="205"/>
      <c r="F41" s="24"/>
      <c r="G41" s="69"/>
      <c r="H41" s="69"/>
      <c r="I41" s="69"/>
    </row>
    <row r="42" spans="2:9" ht="15.75" thickBot="1" x14ac:dyDescent="0.3">
      <c r="B42" s="27"/>
      <c r="C42" s="28"/>
      <c r="D42" s="28"/>
      <c r="E42" s="28"/>
      <c r="F42" s="27"/>
      <c r="G42" s="69"/>
      <c r="H42" s="69"/>
      <c r="I42" s="69"/>
    </row>
    <row r="43" spans="2:9" ht="16.5" thickBot="1" x14ac:dyDescent="0.3">
      <c r="B43" s="7" t="s">
        <v>120</v>
      </c>
      <c r="C43" s="96"/>
      <c r="D43" s="27"/>
      <c r="E43" s="28"/>
      <c r="F43" s="27"/>
      <c r="G43" s="69"/>
      <c r="H43" s="69"/>
      <c r="I43" s="69"/>
    </row>
    <row r="44" spans="2:9" ht="16.5" thickBot="1" x14ac:dyDescent="0.3">
      <c r="B44" s="7"/>
      <c r="C44" s="28"/>
      <c r="D44" s="28"/>
      <c r="E44" s="28"/>
      <c r="F44" s="27"/>
      <c r="G44" s="69"/>
      <c r="H44" s="69"/>
      <c r="I44" s="69"/>
    </row>
    <row r="45" spans="2:9" ht="16.5" thickBot="1" x14ac:dyDescent="0.3">
      <c r="B45" s="7" t="s">
        <v>26</v>
      </c>
      <c r="C45" s="96"/>
      <c r="D45" s="27"/>
      <c r="E45" s="28"/>
      <c r="F45" s="27"/>
      <c r="G45" s="69"/>
      <c r="H45" s="69"/>
      <c r="I45" s="69"/>
    </row>
    <row r="46" spans="2:9" ht="16.5" thickBot="1" x14ac:dyDescent="0.3">
      <c r="B46" s="9" t="s">
        <v>29</v>
      </c>
      <c r="C46" s="96"/>
      <c r="D46" s="27" t="s">
        <v>24</v>
      </c>
      <c r="E46" s="28"/>
      <c r="F46" s="27"/>
      <c r="G46" s="69"/>
      <c r="H46" s="69"/>
      <c r="I46" s="69"/>
    </row>
    <row r="47" spans="2:9" x14ac:dyDescent="0.25">
      <c r="B47" s="27"/>
      <c r="C47" s="28"/>
      <c r="D47" s="24"/>
      <c r="E47" s="28"/>
      <c r="F47" s="27"/>
      <c r="G47" s="69"/>
      <c r="H47" s="69"/>
      <c r="I47" s="69"/>
    </row>
    <row r="48" spans="2:9" ht="16.5" thickBot="1" x14ac:dyDescent="0.3">
      <c r="B48" s="7" t="s">
        <v>119</v>
      </c>
      <c r="C48" s="24"/>
      <c r="D48" s="28"/>
      <c r="E48" s="29"/>
      <c r="F48" s="24"/>
      <c r="G48" s="69"/>
      <c r="H48" s="69"/>
      <c r="I48" s="69"/>
    </row>
    <row r="49" spans="2:9" ht="16.5" thickBot="1" x14ac:dyDescent="0.3">
      <c r="B49" s="10" t="s">
        <v>22</v>
      </c>
      <c r="C49" s="97"/>
      <c r="D49" s="13" t="s">
        <v>6</v>
      </c>
      <c r="E49" s="29"/>
      <c r="F49" s="24"/>
      <c r="G49" s="110">
        <v>1</v>
      </c>
      <c r="H49" s="105">
        <v>1</v>
      </c>
      <c r="I49" s="69"/>
    </row>
    <row r="50" spans="2:9" ht="16.5" thickBot="1" x14ac:dyDescent="0.3">
      <c r="B50" s="10" t="s">
        <v>21</v>
      </c>
      <c r="C50" s="97"/>
      <c r="D50" s="28" t="s">
        <v>6</v>
      </c>
      <c r="E50" s="29"/>
      <c r="F50" s="24"/>
      <c r="G50" s="69"/>
      <c r="H50" s="69"/>
      <c r="I50" s="69"/>
    </row>
    <row r="51" spans="2:9" ht="16.5" thickBot="1" x14ac:dyDescent="0.3">
      <c r="B51" s="10" t="s">
        <v>20</v>
      </c>
      <c r="C51" s="97"/>
      <c r="D51" s="26" t="s">
        <v>6</v>
      </c>
      <c r="E51" s="29"/>
      <c r="F51" s="24"/>
      <c r="G51" s="69"/>
      <c r="H51" s="69"/>
      <c r="I51" s="69"/>
    </row>
    <row r="52" spans="2:9" ht="16.5" thickBot="1" x14ac:dyDescent="0.3">
      <c r="B52" s="10" t="s">
        <v>17</v>
      </c>
      <c r="C52" s="98"/>
      <c r="D52" s="26" t="s">
        <v>6</v>
      </c>
      <c r="E52" s="29"/>
      <c r="F52" s="24"/>
      <c r="G52" s="69"/>
      <c r="H52" s="69"/>
      <c r="I52" s="69"/>
    </row>
    <row r="53" spans="2:9" ht="15.75" thickBot="1" x14ac:dyDescent="0.3">
      <c r="B53" s="16" t="s">
        <v>18</v>
      </c>
      <c r="C53" s="97"/>
      <c r="D53" s="26" t="s">
        <v>6</v>
      </c>
      <c r="E53" s="29"/>
      <c r="F53" s="24"/>
      <c r="G53" s="69"/>
      <c r="H53" s="69"/>
      <c r="I53" s="69"/>
    </row>
    <row r="54" spans="2:9" ht="16.5" thickBot="1" x14ac:dyDescent="0.3">
      <c r="B54" s="17" t="s">
        <v>19</v>
      </c>
      <c r="C54" s="97"/>
      <c r="D54" s="26" t="s">
        <v>6</v>
      </c>
      <c r="E54" s="29"/>
      <c r="F54" s="24"/>
      <c r="G54" s="69" t="e">
        <f>VLOOKUP(SUM(C49:C54),G49:H49,2)</f>
        <v>#N/A</v>
      </c>
      <c r="H54" s="69"/>
      <c r="I54" s="69"/>
    </row>
    <row r="55" spans="2:9" ht="15.75" thickBot="1" x14ac:dyDescent="0.3">
      <c r="B55" s="27"/>
      <c r="C55" s="24"/>
      <c r="D55" s="109" t="s">
        <v>159</v>
      </c>
      <c r="E55" s="32"/>
      <c r="F55" s="27"/>
      <c r="G55" s="69"/>
      <c r="H55" s="69"/>
      <c r="I55" s="69"/>
    </row>
    <row r="56" spans="2:9" ht="21.75" thickBot="1" x14ac:dyDescent="0.4">
      <c r="B56" s="203" t="s">
        <v>30</v>
      </c>
      <c r="C56" s="204"/>
      <c r="D56" s="204"/>
      <c r="E56" s="205"/>
      <c r="F56" s="27"/>
      <c r="G56" s="70"/>
      <c r="H56" s="70"/>
      <c r="I56" s="70"/>
    </row>
    <row r="57" spans="2:9" ht="15.75" thickBot="1" x14ac:dyDescent="0.3">
      <c r="B57" s="27"/>
      <c r="C57" s="28"/>
      <c r="D57" s="28"/>
      <c r="E57" s="28"/>
      <c r="F57" s="27"/>
      <c r="G57" s="69"/>
      <c r="H57" s="69"/>
      <c r="I57" s="69"/>
    </row>
    <row r="58" spans="2:9" ht="16.5" thickBot="1" x14ac:dyDescent="0.3">
      <c r="B58" s="7" t="s">
        <v>31</v>
      </c>
      <c r="C58" s="96"/>
      <c r="D58" s="27"/>
      <c r="E58" s="28"/>
      <c r="F58" s="27"/>
      <c r="G58" s="69"/>
      <c r="H58" s="69"/>
      <c r="I58" s="69"/>
    </row>
    <row r="59" spans="2:9" ht="16.5" thickBot="1" x14ac:dyDescent="0.3">
      <c r="B59" s="9" t="s">
        <v>32</v>
      </c>
      <c r="C59" s="96"/>
      <c r="D59" s="27" t="s">
        <v>24</v>
      </c>
      <c r="E59" s="28"/>
      <c r="F59" s="27"/>
      <c r="G59" s="69"/>
      <c r="H59" s="69"/>
      <c r="I59" s="69"/>
    </row>
    <row r="60" spans="2:9" x14ac:dyDescent="0.25">
      <c r="B60" s="27"/>
      <c r="C60" s="28"/>
      <c r="D60" s="24"/>
      <c r="E60" s="28"/>
      <c r="F60" s="27"/>
      <c r="G60" s="69"/>
      <c r="H60" s="69"/>
      <c r="I60" s="69"/>
    </row>
    <row r="61" spans="2:9" ht="16.5" thickBot="1" x14ac:dyDescent="0.3">
      <c r="B61" s="7" t="s">
        <v>118</v>
      </c>
      <c r="C61" s="24"/>
      <c r="D61" s="28"/>
      <c r="E61" s="28"/>
      <c r="F61" s="27"/>
      <c r="G61" s="110">
        <v>1</v>
      </c>
      <c r="H61" s="105">
        <v>1</v>
      </c>
      <c r="I61" s="69"/>
    </row>
    <row r="62" spans="2:9" ht="16.5" thickBot="1" x14ac:dyDescent="0.3">
      <c r="B62" s="10" t="s">
        <v>22</v>
      </c>
      <c r="C62" s="97"/>
      <c r="D62" s="13" t="s">
        <v>6</v>
      </c>
      <c r="E62" s="28"/>
      <c r="F62" s="27"/>
      <c r="G62" s="69"/>
      <c r="H62" s="69"/>
      <c r="I62" s="69"/>
    </row>
    <row r="63" spans="2:9" ht="16.5" thickBot="1" x14ac:dyDescent="0.3">
      <c r="B63" s="10" t="s">
        <v>21</v>
      </c>
      <c r="C63" s="97"/>
      <c r="D63" s="28" t="s">
        <v>6</v>
      </c>
      <c r="E63" s="28"/>
      <c r="F63" s="27"/>
      <c r="G63" s="69"/>
      <c r="H63" s="69"/>
      <c r="I63" s="69"/>
    </row>
    <row r="64" spans="2:9" ht="16.5" thickBot="1" x14ac:dyDescent="0.3">
      <c r="B64" s="10" t="s">
        <v>20</v>
      </c>
      <c r="C64" s="97"/>
      <c r="D64" s="26" t="s">
        <v>6</v>
      </c>
      <c r="E64" s="28"/>
      <c r="F64" s="27"/>
      <c r="G64" s="69"/>
      <c r="H64" s="69"/>
      <c r="I64" s="69"/>
    </row>
    <row r="65" spans="2:9" ht="16.5" thickBot="1" x14ac:dyDescent="0.3">
      <c r="B65" s="10" t="s">
        <v>17</v>
      </c>
      <c r="C65" s="98"/>
      <c r="D65" s="26" t="s">
        <v>6</v>
      </c>
      <c r="E65" s="28"/>
      <c r="F65" s="27"/>
      <c r="G65" s="69"/>
      <c r="H65" s="69"/>
      <c r="I65" s="69"/>
    </row>
    <row r="66" spans="2:9" ht="15.75" thickBot="1" x14ac:dyDescent="0.3">
      <c r="B66" s="16" t="s">
        <v>18</v>
      </c>
      <c r="C66" s="97"/>
      <c r="D66" s="26" t="s">
        <v>6</v>
      </c>
      <c r="E66" s="28"/>
      <c r="F66" s="27"/>
      <c r="G66" s="69" t="e">
        <f>VLOOKUP(SUM(C62:C67),G61:H61,2)</f>
        <v>#N/A</v>
      </c>
      <c r="H66" s="69"/>
      <c r="I66" s="69"/>
    </row>
    <row r="67" spans="2:9" ht="16.5" thickBot="1" x14ac:dyDescent="0.3">
      <c r="B67" s="17" t="s">
        <v>19</v>
      </c>
      <c r="C67" s="97"/>
      <c r="D67" s="26" t="s">
        <v>6</v>
      </c>
      <c r="E67" s="28"/>
      <c r="F67" s="27"/>
      <c r="G67" s="69"/>
      <c r="H67" s="69"/>
      <c r="I67" s="69"/>
    </row>
    <row r="68" spans="2:9" ht="15.75" thickBot="1" x14ac:dyDescent="0.3">
      <c r="B68" s="27"/>
      <c r="C68" s="24"/>
      <c r="D68" s="109" t="s">
        <v>159</v>
      </c>
      <c r="E68" s="32"/>
      <c r="F68" s="27"/>
      <c r="G68" s="69"/>
      <c r="H68" s="69"/>
      <c r="I68" s="69"/>
    </row>
    <row r="69" spans="2:9" ht="21.75" thickBot="1" x14ac:dyDescent="0.4">
      <c r="B69" s="203" t="s">
        <v>27</v>
      </c>
      <c r="C69" s="204"/>
      <c r="D69" s="204"/>
      <c r="E69" s="204"/>
      <c r="F69" s="27"/>
      <c r="G69" s="70"/>
      <c r="H69" s="70"/>
      <c r="I69" s="70"/>
    </row>
    <row r="70" spans="2:9" ht="15.75" thickBot="1" x14ac:dyDescent="0.3">
      <c r="B70" s="33"/>
      <c r="C70" s="24"/>
      <c r="D70" s="24"/>
      <c r="E70" s="24"/>
      <c r="F70" s="27"/>
      <c r="G70" s="70"/>
      <c r="H70" s="70"/>
      <c r="I70" s="70"/>
    </row>
    <row r="71" spans="2:9" ht="16.5" thickBot="1" x14ac:dyDescent="0.3">
      <c r="B71" s="9" t="s">
        <v>34</v>
      </c>
      <c r="C71" s="100"/>
      <c r="D71" s="28"/>
      <c r="E71" s="28"/>
      <c r="F71" s="27"/>
      <c r="G71" s="70"/>
      <c r="H71" s="70"/>
      <c r="I71" s="70"/>
    </row>
    <row r="72" spans="2:9" ht="16.5" thickBot="1" x14ac:dyDescent="0.3">
      <c r="B72" s="9" t="s">
        <v>35</v>
      </c>
      <c r="C72" s="100"/>
      <c r="D72" s="24" t="s">
        <v>23</v>
      </c>
      <c r="E72" s="28"/>
      <c r="F72" s="27"/>
      <c r="G72" s="70"/>
      <c r="H72" s="70"/>
      <c r="I72" s="70"/>
    </row>
    <row r="73" spans="2:9" ht="16.5" thickBot="1" x14ac:dyDescent="0.3">
      <c r="B73" s="9"/>
      <c r="C73" s="28"/>
      <c r="D73" s="24"/>
      <c r="E73" s="29"/>
      <c r="F73" s="27"/>
      <c r="G73" s="70"/>
      <c r="H73" s="70"/>
      <c r="I73" s="70"/>
    </row>
    <row r="74" spans="2:9" ht="21.75" thickBot="1" x14ac:dyDescent="0.4">
      <c r="B74" s="203" t="s">
        <v>33</v>
      </c>
      <c r="C74" s="204"/>
      <c r="D74" s="204"/>
      <c r="E74" s="205"/>
      <c r="F74" s="27"/>
      <c r="G74" s="70"/>
      <c r="H74" s="70"/>
      <c r="I74" s="70"/>
    </row>
    <row r="75" spans="2:9" ht="16.5" thickBot="1" x14ac:dyDescent="0.3">
      <c r="B75" s="9"/>
      <c r="C75" s="24"/>
      <c r="D75" s="24"/>
      <c r="E75" s="29"/>
      <c r="F75" s="27"/>
      <c r="G75" s="70"/>
      <c r="H75" s="70"/>
      <c r="I75" s="70"/>
    </row>
    <row r="76" spans="2:9" ht="16.5" thickBot="1" x14ac:dyDescent="0.3">
      <c r="B76" s="9" t="s">
        <v>36</v>
      </c>
      <c r="C76" s="100"/>
      <c r="D76" s="28"/>
      <c r="E76" s="29"/>
      <c r="F76" s="27"/>
      <c r="G76" s="69"/>
      <c r="H76" s="69"/>
      <c r="I76" s="69"/>
    </row>
    <row r="77" spans="2:9" ht="16.5" thickBot="1" x14ac:dyDescent="0.3">
      <c r="B77" s="9" t="s">
        <v>37</v>
      </c>
      <c r="C77" s="97"/>
      <c r="D77" s="24" t="s">
        <v>6</v>
      </c>
      <c r="E77" s="29"/>
      <c r="F77" s="27"/>
      <c r="G77" s="69"/>
      <c r="H77" s="69"/>
      <c r="I77" s="69"/>
    </row>
    <row r="78" spans="2:9" ht="15.75" thickBot="1" x14ac:dyDescent="0.3">
      <c r="B78" s="30"/>
      <c r="C78" s="24"/>
      <c r="D78" s="24"/>
      <c r="E78" s="24"/>
      <c r="F78" s="27"/>
      <c r="G78" s="69"/>
      <c r="H78" s="69"/>
      <c r="I78" s="69"/>
    </row>
    <row r="79" spans="2:9" ht="21.75" thickBot="1" x14ac:dyDescent="0.4">
      <c r="B79" s="203" t="s">
        <v>38</v>
      </c>
      <c r="C79" s="204"/>
      <c r="D79" s="204"/>
      <c r="E79" s="205"/>
      <c r="F79" s="27"/>
      <c r="G79" s="69"/>
      <c r="H79" s="69"/>
      <c r="I79" s="69"/>
    </row>
    <row r="80" spans="2:9" ht="15.75" thickBot="1" x14ac:dyDescent="0.3">
      <c r="B80" s="33"/>
      <c r="C80" s="34"/>
      <c r="D80" s="34"/>
      <c r="E80" s="34"/>
      <c r="F80" s="27"/>
      <c r="G80" s="69"/>
      <c r="H80" s="69"/>
      <c r="I80" s="69"/>
    </row>
    <row r="81" spans="2:9" ht="16.5" thickBot="1" x14ac:dyDescent="0.3">
      <c r="B81" s="9" t="s">
        <v>39</v>
      </c>
      <c r="C81" s="209"/>
      <c r="D81" s="209"/>
      <c r="E81" s="28" t="s">
        <v>43</v>
      </c>
      <c r="F81" s="27"/>
      <c r="G81" s="69"/>
      <c r="H81" s="69"/>
      <c r="I81" s="69"/>
    </row>
    <row r="82" spans="2:9" ht="16.5" thickBot="1" x14ac:dyDescent="0.3">
      <c r="B82" s="9" t="s">
        <v>144</v>
      </c>
      <c r="C82" s="221"/>
      <c r="D82" s="222"/>
      <c r="E82" s="28"/>
      <c r="F82" s="27"/>
      <c r="G82" s="69"/>
      <c r="H82" s="69"/>
      <c r="I82" s="69"/>
    </row>
    <row r="83" spans="2:9" ht="15.75" thickBot="1" x14ac:dyDescent="0.3">
      <c r="B83" s="35" t="s">
        <v>145</v>
      </c>
      <c r="C83" s="223"/>
      <c r="D83" s="223"/>
      <c r="E83" s="28"/>
      <c r="F83" s="27"/>
      <c r="G83" s="69"/>
      <c r="H83" s="69"/>
      <c r="I83" s="69"/>
    </row>
    <row r="84" spans="2:9" ht="15.75" thickBot="1" x14ac:dyDescent="0.3">
      <c r="B84" s="36" t="s">
        <v>42</v>
      </c>
      <c r="C84" s="219"/>
      <c r="D84" s="224"/>
      <c r="E84" s="28" t="s">
        <v>43</v>
      </c>
      <c r="F84" s="27"/>
      <c r="G84" s="69"/>
      <c r="H84" s="69"/>
      <c r="I84" s="69"/>
    </row>
    <row r="85" spans="2:9" ht="15.75" thickBot="1" x14ac:dyDescent="0.3">
      <c r="B85" s="36" t="s">
        <v>41</v>
      </c>
      <c r="C85" s="219"/>
      <c r="D85" s="224"/>
      <c r="E85" s="26" t="s">
        <v>43</v>
      </c>
      <c r="F85" s="27"/>
      <c r="G85" s="69"/>
      <c r="H85" s="69"/>
      <c r="I85" s="69"/>
    </row>
    <row r="86" spans="2:9" ht="15.75" thickBot="1" x14ac:dyDescent="0.3">
      <c r="B86" s="36" t="s">
        <v>40</v>
      </c>
      <c r="C86" s="219"/>
      <c r="D86" s="224"/>
      <c r="E86" s="26" t="s">
        <v>43</v>
      </c>
      <c r="F86" s="27"/>
      <c r="G86" s="69"/>
      <c r="H86" s="69"/>
      <c r="I86" s="69"/>
    </row>
    <row r="87" spans="2:9" ht="15.75" thickBot="1" x14ac:dyDescent="0.3">
      <c r="B87" s="36"/>
      <c r="C87" s="225"/>
      <c r="D87" s="226"/>
      <c r="E87" s="69"/>
      <c r="F87" s="27"/>
      <c r="G87" s="69"/>
      <c r="H87" s="69"/>
      <c r="I87" s="24"/>
    </row>
    <row r="88" spans="2:9" ht="15.75" thickBot="1" x14ac:dyDescent="0.3">
      <c r="B88" s="104" t="s">
        <v>142</v>
      </c>
      <c r="C88" s="220">
        <f>C84+C85+C86</f>
        <v>0</v>
      </c>
      <c r="D88" s="220"/>
      <c r="E88" s="26" t="s">
        <v>43</v>
      </c>
      <c r="F88" s="27"/>
      <c r="G88" s="69"/>
      <c r="H88" s="69"/>
      <c r="I88" s="69"/>
    </row>
    <row r="89" spans="2:9" ht="15.75" thickBot="1" x14ac:dyDescent="0.3">
      <c r="B89" s="27"/>
      <c r="C89" s="223"/>
      <c r="D89" s="223"/>
      <c r="E89" s="24"/>
      <c r="F89" s="27"/>
      <c r="G89" s="69"/>
      <c r="H89" s="69"/>
      <c r="I89" s="69"/>
    </row>
    <row r="90" spans="2:9" ht="16.5" thickBot="1" x14ac:dyDescent="0.3">
      <c r="B90" s="9" t="s">
        <v>174</v>
      </c>
      <c r="C90" s="209"/>
      <c r="D90" s="209"/>
      <c r="E90" s="26" t="s">
        <v>43</v>
      </c>
      <c r="F90" s="27"/>
      <c r="G90" s="69"/>
      <c r="H90" s="69"/>
      <c r="I90" s="69"/>
    </row>
    <row r="91" spans="2:9" ht="16.5" thickBot="1" x14ac:dyDescent="0.3">
      <c r="B91" s="114" t="s">
        <v>175</v>
      </c>
      <c r="C91" s="209"/>
      <c r="D91" s="209"/>
      <c r="E91" s="26" t="s">
        <v>43</v>
      </c>
      <c r="F91" s="27"/>
      <c r="G91" s="69"/>
      <c r="H91" s="69"/>
      <c r="I91" s="69"/>
    </row>
    <row r="92" spans="2:9" ht="16.5" thickBot="1" x14ac:dyDescent="0.3">
      <c r="B92" s="114"/>
      <c r="C92" s="225"/>
      <c r="D92" s="226"/>
      <c r="E92" s="69"/>
      <c r="F92" s="27"/>
      <c r="G92" s="69"/>
      <c r="H92" s="69"/>
      <c r="I92" s="24"/>
    </row>
    <row r="93" spans="2:9" ht="15.75" thickBot="1" x14ac:dyDescent="0.3">
      <c r="B93" s="103" t="s">
        <v>161</v>
      </c>
      <c r="C93" s="220">
        <f>C90+C91</f>
        <v>0</v>
      </c>
      <c r="D93" s="220"/>
      <c r="E93" s="26" t="s">
        <v>43</v>
      </c>
      <c r="F93" s="27"/>
      <c r="G93" s="69"/>
      <c r="H93" s="69"/>
      <c r="I93" s="69"/>
    </row>
    <row r="94" spans="2:9" x14ac:dyDescent="0.25">
      <c r="B94" s="27"/>
      <c r="C94" s="24"/>
      <c r="D94" s="24"/>
      <c r="E94" s="24"/>
      <c r="F94" s="27"/>
      <c r="G94" s="69"/>
      <c r="H94" s="69"/>
      <c r="I94" s="69"/>
    </row>
    <row r="95" spans="2:9" ht="15.75" x14ac:dyDescent="0.25">
      <c r="B95" s="9" t="s">
        <v>176</v>
      </c>
      <c r="D95" s="69"/>
      <c r="E95" s="69"/>
      <c r="F95" s="27"/>
      <c r="G95" s="69"/>
      <c r="H95" s="24"/>
      <c r="I95" s="24"/>
    </row>
    <row r="96" spans="2:9" ht="15.75" thickBot="1" x14ac:dyDescent="0.3">
      <c r="B96" s="111" t="s">
        <v>160</v>
      </c>
      <c r="C96" s="24"/>
      <c r="D96" s="24"/>
      <c r="E96" s="28"/>
      <c r="F96" s="27"/>
      <c r="G96" s="69"/>
      <c r="H96" s="69"/>
      <c r="I96" s="69"/>
    </row>
    <row r="97" spans="2:9" ht="15.75" thickBot="1" x14ac:dyDescent="0.3">
      <c r="B97" s="36" t="s">
        <v>44</v>
      </c>
      <c r="C97" s="209"/>
      <c r="D97" s="206"/>
      <c r="E97" s="28" t="s">
        <v>43</v>
      </c>
      <c r="F97" s="27"/>
      <c r="G97" s="69"/>
      <c r="H97" s="69"/>
      <c r="I97" s="69"/>
    </row>
    <row r="98" spans="2:9" ht="15.75" thickBot="1" x14ac:dyDescent="0.3">
      <c r="B98" s="36" t="s">
        <v>45</v>
      </c>
      <c r="C98" s="209"/>
      <c r="D98" s="206"/>
      <c r="E98" s="26" t="s">
        <v>43</v>
      </c>
      <c r="F98" s="27"/>
      <c r="G98" s="69"/>
      <c r="H98" s="69"/>
      <c r="I98" s="69"/>
    </row>
    <row r="99" spans="2:9" ht="15.75" thickBot="1" x14ac:dyDescent="0.3">
      <c r="B99" s="37" t="s">
        <v>46</v>
      </c>
      <c r="C99" s="209"/>
      <c r="D99" s="206"/>
      <c r="E99" s="26" t="s">
        <v>43</v>
      </c>
      <c r="F99" s="27"/>
      <c r="G99" s="69"/>
      <c r="H99" s="69"/>
      <c r="I99" s="69"/>
    </row>
    <row r="100" spans="2:9" ht="15.75" thickBot="1" x14ac:dyDescent="0.3">
      <c r="B100" s="116" t="s">
        <v>163</v>
      </c>
      <c r="C100" s="219"/>
      <c r="D100" s="211"/>
      <c r="E100" s="26" t="s">
        <v>43</v>
      </c>
      <c r="F100" s="27"/>
      <c r="G100" s="69"/>
      <c r="H100" s="69"/>
      <c r="I100" s="69"/>
    </row>
    <row r="101" spans="2:9" ht="15.75" thickBot="1" x14ac:dyDescent="0.3">
      <c r="B101" s="115"/>
      <c r="C101" s="28"/>
      <c r="D101" s="69"/>
      <c r="E101" s="69"/>
      <c r="F101" s="27"/>
      <c r="G101" s="69"/>
      <c r="H101" s="24"/>
      <c r="I101" s="24"/>
    </row>
    <row r="102" spans="2:9" ht="15.75" thickBot="1" x14ac:dyDescent="0.3">
      <c r="B102" s="103" t="s">
        <v>162</v>
      </c>
      <c r="C102" s="220">
        <f>C97+C98+C99+C100</f>
        <v>0</v>
      </c>
      <c r="D102" s="212"/>
      <c r="E102" s="26" t="s">
        <v>43</v>
      </c>
      <c r="F102" s="27"/>
      <c r="G102" s="69"/>
      <c r="H102" s="69"/>
      <c r="I102" s="69"/>
    </row>
    <row r="103" spans="2:9" ht="15.75" thickBot="1" x14ac:dyDescent="0.3">
      <c r="B103" s="27"/>
      <c r="C103" s="24"/>
      <c r="D103" s="24"/>
      <c r="E103" s="24"/>
      <c r="F103" s="27"/>
      <c r="G103" s="69"/>
      <c r="H103" s="69"/>
      <c r="I103" s="69"/>
    </row>
    <row r="104" spans="2:9" ht="21.75" thickBot="1" x14ac:dyDescent="0.4">
      <c r="B104" s="203" t="s">
        <v>47</v>
      </c>
      <c r="C104" s="204"/>
      <c r="D104" s="204"/>
      <c r="E104" s="205"/>
      <c r="F104" s="27"/>
      <c r="G104" s="69"/>
      <c r="H104" s="69"/>
      <c r="I104" s="69"/>
    </row>
    <row r="105" spans="2:9" ht="21" x14ac:dyDescent="0.35">
      <c r="B105" s="43"/>
      <c r="C105" s="42"/>
      <c r="D105" s="42"/>
      <c r="E105" s="42"/>
      <c r="F105" s="27"/>
      <c r="G105" s="69"/>
      <c r="H105" s="69"/>
      <c r="I105" s="69"/>
    </row>
    <row r="106" spans="2:9" ht="15.75" thickBot="1" x14ac:dyDescent="0.3">
      <c r="B106" s="27"/>
      <c r="C106" s="24"/>
      <c r="D106" s="24"/>
      <c r="E106" s="24"/>
      <c r="F106" s="27"/>
      <c r="G106" s="69"/>
      <c r="H106" s="69"/>
      <c r="I106" s="69"/>
    </row>
    <row r="107" spans="2:9" ht="16.5" thickBot="1" x14ac:dyDescent="0.3">
      <c r="B107" s="7" t="s">
        <v>112</v>
      </c>
      <c r="C107" s="100"/>
      <c r="D107" s="38"/>
      <c r="E107" s="28"/>
      <c r="F107" s="27"/>
      <c r="G107" s="69"/>
      <c r="H107" s="69"/>
      <c r="I107" s="69"/>
    </row>
    <row r="108" spans="2:9" ht="16.5" thickBot="1" x14ac:dyDescent="0.3">
      <c r="B108" s="9" t="s">
        <v>113</v>
      </c>
      <c r="C108" s="100"/>
      <c r="D108" s="38"/>
      <c r="E108" s="24"/>
      <c r="F108" s="27"/>
      <c r="G108" s="69"/>
      <c r="H108" s="69"/>
      <c r="I108" s="69"/>
    </row>
    <row r="109" spans="2:9" ht="5.25" customHeight="1" thickBot="1" x14ac:dyDescent="0.3">
      <c r="B109" s="27"/>
      <c r="C109" s="24"/>
      <c r="D109" s="24"/>
      <c r="E109" s="24"/>
      <c r="F109" s="27"/>
      <c r="G109" s="69"/>
      <c r="H109" s="69"/>
      <c r="I109" s="69"/>
    </row>
    <row r="110" spans="2:9" ht="16.5" thickBot="1" x14ac:dyDescent="0.3">
      <c r="B110" s="10" t="s">
        <v>48</v>
      </c>
      <c r="C110" s="101"/>
      <c r="D110" s="24" t="s">
        <v>49</v>
      </c>
      <c r="E110" s="24"/>
      <c r="F110" s="27"/>
      <c r="G110" s="69"/>
      <c r="H110" s="106" t="s">
        <v>147</v>
      </c>
      <c r="I110" s="69"/>
    </row>
    <row r="111" spans="2:9" ht="16.5" thickBot="1" x14ac:dyDescent="0.3">
      <c r="B111" s="10" t="s">
        <v>154</v>
      </c>
      <c r="C111" s="101"/>
      <c r="D111" s="24"/>
      <c r="E111" s="24"/>
      <c r="F111" s="27"/>
      <c r="G111" s="69"/>
      <c r="H111" s="107" t="s">
        <v>148</v>
      </c>
      <c r="I111" s="69"/>
    </row>
    <row r="112" spans="2:9" ht="15.75" x14ac:dyDescent="0.25">
      <c r="B112" s="9" t="s">
        <v>173</v>
      </c>
      <c r="C112" s="24"/>
      <c r="D112" s="24"/>
      <c r="E112" s="24"/>
      <c r="F112" s="27"/>
      <c r="G112" s="69"/>
      <c r="H112" s="106" t="s">
        <v>149</v>
      </c>
      <c r="I112" s="69"/>
    </row>
    <row r="113" spans="2:9" ht="0.95" customHeight="1" thickBot="1" x14ac:dyDescent="0.3">
      <c r="B113" s="9"/>
      <c r="D113" s="24"/>
      <c r="E113" s="24"/>
      <c r="F113" s="27"/>
      <c r="G113" s="69"/>
      <c r="H113" s="106"/>
      <c r="I113" s="69"/>
    </row>
    <row r="114" spans="2:9" ht="16.5" thickBot="1" x14ac:dyDescent="0.3">
      <c r="B114" s="10" t="s">
        <v>167</v>
      </c>
      <c r="C114" s="100"/>
      <c r="D114" s="24"/>
      <c r="E114" s="24"/>
      <c r="F114" s="27"/>
      <c r="G114" s="69"/>
      <c r="H114" s="106"/>
      <c r="I114" s="69"/>
    </row>
    <row r="115" spans="2:9" ht="16.5" thickBot="1" x14ac:dyDescent="0.3">
      <c r="B115" s="10" t="s">
        <v>168</v>
      </c>
      <c r="C115" s="100"/>
      <c r="D115" s="24"/>
      <c r="E115" s="24"/>
      <c r="F115" s="27"/>
      <c r="G115" s="69"/>
      <c r="H115" s="106"/>
      <c r="I115" s="69"/>
    </row>
    <row r="116" spans="2:9" ht="16.5" thickBot="1" x14ac:dyDescent="0.3">
      <c r="B116" s="10" t="s">
        <v>169</v>
      </c>
      <c r="C116" s="100"/>
      <c r="D116" s="24"/>
      <c r="E116" s="24"/>
      <c r="F116" s="27"/>
      <c r="G116" s="69"/>
      <c r="H116" s="106"/>
      <c r="I116" s="69"/>
    </row>
    <row r="117" spans="2:9" ht="16.5" thickBot="1" x14ac:dyDescent="0.3">
      <c r="B117" s="10" t="s">
        <v>170</v>
      </c>
      <c r="C117" s="100"/>
      <c r="D117" s="24"/>
      <c r="E117" s="24"/>
      <c r="F117" s="27"/>
      <c r="G117" s="69"/>
      <c r="H117" s="106"/>
      <c r="I117" s="69"/>
    </row>
    <row r="118" spans="2:9" ht="16.5" thickBot="1" x14ac:dyDescent="0.3">
      <c r="B118" s="10" t="s">
        <v>171</v>
      </c>
      <c r="C118" s="100"/>
      <c r="D118" s="24"/>
      <c r="E118" s="24"/>
      <c r="F118" s="27"/>
      <c r="G118" s="69"/>
      <c r="H118" s="106"/>
      <c r="I118" s="69"/>
    </row>
    <row r="119" spans="2:9" ht="16.5" thickBot="1" x14ac:dyDescent="0.3">
      <c r="B119" s="10" t="s">
        <v>172</v>
      </c>
      <c r="C119" s="100"/>
      <c r="D119" s="24"/>
      <c r="E119" s="24"/>
      <c r="F119" s="27"/>
      <c r="G119" s="69"/>
      <c r="H119" s="106"/>
      <c r="I119" s="69"/>
    </row>
    <row r="120" spans="2:9" ht="16.5" thickBot="1" x14ac:dyDescent="0.3">
      <c r="B120" s="10"/>
      <c r="D120" s="24"/>
      <c r="E120" s="24"/>
      <c r="F120" s="27"/>
      <c r="G120" s="69"/>
      <c r="H120" s="106"/>
      <c r="I120" s="69"/>
    </row>
    <row r="121" spans="2:9" ht="21.75" thickBot="1" x14ac:dyDescent="0.4">
      <c r="B121" s="203" t="s">
        <v>50</v>
      </c>
      <c r="C121" s="204"/>
      <c r="D121" s="204"/>
      <c r="E121" s="205"/>
      <c r="F121" s="27"/>
      <c r="G121" s="69"/>
      <c r="H121" s="69"/>
      <c r="I121" s="69"/>
    </row>
    <row r="122" spans="2:9" ht="17.25" customHeight="1" thickBot="1" x14ac:dyDescent="0.3">
      <c r="B122" s="33"/>
      <c r="C122" s="24"/>
      <c r="D122" s="24"/>
      <c r="E122" s="24"/>
      <c r="F122" s="27"/>
      <c r="G122" s="69"/>
      <c r="H122" s="69"/>
      <c r="I122" s="69"/>
    </row>
    <row r="123" spans="2:9" ht="15" customHeight="1" thickBot="1" x14ac:dyDescent="0.3">
      <c r="B123" s="7" t="s">
        <v>117</v>
      </c>
      <c r="C123" s="96"/>
      <c r="D123" s="27"/>
      <c r="E123" s="28"/>
      <c r="F123" s="27"/>
      <c r="G123" s="69"/>
      <c r="H123" s="69"/>
      <c r="I123" s="69"/>
    </row>
    <row r="124" spans="2:9" ht="15.75" thickBot="1" x14ac:dyDescent="0.3">
      <c r="B124" s="27"/>
      <c r="C124" s="24"/>
      <c r="D124" s="28"/>
      <c r="E124" s="28"/>
      <c r="F124" s="27"/>
      <c r="G124" s="69"/>
      <c r="H124" s="69"/>
      <c r="I124" s="69"/>
    </row>
    <row r="125" spans="2:9" ht="16.5" thickBot="1" x14ac:dyDescent="0.3">
      <c r="B125" s="7" t="s">
        <v>52</v>
      </c>
      <c r="C125" s="100"/>
      <c r="D125" s="28"/>
      <c r="E125" s="28"/>
      <c r="F125" s="27"/>
      <c r="G125" s="69"/>
      <c r="H125" s="69"/>
      <c r="I125" s="69"/>
    </row>
    <row r="126" spans="2:9" ht="16.5" thickBot="1" x14ac:dyDescent="0.3">
      <c r="B126" s="7" t="s">
        <v>51</v>
      </c>
      <c r="C126" s="100"/>
      <c r="D126" s="28" t="s">
        <v>24</v>
      </c>
      <c r="E126" s="28"/>
      <c r="F126" s="27"/>
      <c r="G126" s="69"/>
      <c r="H126" s="69"/>
      <c r="I126" s="69"/>
    </row>
    <row r="127" spans="2:9" x14ac:dyDescent="0.25">
      <c r="B127" s="27"/>
      <c r="C127" s="28"/>
      <c r="D127" s="24"/>
      <c r="E127" s="28"/>
      <c r="F127" s="27"/>
      <c r="G127" s="69"/>
      <c r="H127" s="69"/>
      <c r="I127" s="69"/>
    </row>
    <row r="128" spans="2:9" ht="16.5" thickBot="1" x14ac:dyDescent="0.3">
      <c r="B128" s="7" t="s">
        <v>115</v>
      </c>
      <c r="C128" s="24"/>
      <c r="D128" s="28"/>
      <c r="E128" s="28"/>
      <c r="F128" s="27"/>
      <c r="G128" s="69"/>
      <c r="H128" s="69"/>
      <c r="I128" s="69"/>
    </row>
    <row r="129" spans="2:9" ht="16.5" thickBot="1" x14ac:dyDescent="0.3">
      <c r="B129" s="10" t="s">
        <v>22</v>
      </c>
      <c r="C129" s="97"/>
      <c r="D129" s="13" t="s">
        <v>6</v>
      </c>
      <c r="E129" s="28"/>
      <c r="F129" s="27"/>
      <c r="G129" s="110">
        <v>1</v>
      </c>
      <c r="H129" s="105">
        <v>1</v>
      </c>
      <c r="I129" s="69"/>
    </row>
    <row r="130" spans="2:9" ht="16.5" thickBot="1" x14ac:dyDescent="0.3">
      <c r="B130" s="10" t="s">
        <v>21</v>
      </c>
      <c r="C130" s="97"/>
      <c r="D130" s="28" t="s">
        <v>6</v>
      </c>
      <c r="E130" s="28"/>
      <c r="F130" s="27"/>
      <c r="G130" s="69"/>
      <c r="H130" s="69"/>
      <c r="I130" s="69"/>
    </row>
    <row r="131" spans="2:9" ht="16.5" thickBot="1" x14ac:dyDescent="0.3">
      <c r="B131" s="10" t="s">
        <v>20</v>
      </c>
      <c r="C131" s="97"/>
      <c r="D131" s="26" t="s">
        <v>6</v>
      </c>
      <c r="E131" s="28"/>
      <c r="F131" s="27"/>
      <c r="G131" s="69"/>
      <c r="H131" s="69"/>
      <c r="I131" s="69"/>
    </row>
    <row r="132" spans="2:9" ht="16.5" thickBot="1" x14ac:dyDescent="0.3">
      <c r="B132" s="10" t="s">
        <v>17</v>
      </c>
      <c r="C132" s="98"/>
      <c r="D132" s="26" t="s">
        <v>6</v>
      </c>
      <c r="E132" s="28"/>
      <c r="F132" s="27"/>
      <c r="G132" s="69"/>
      <c r="H132" s="69"/>
      <c r="I132" s="69"/>
    </row>
    <row r="133" spans="2:9" ht="15.75" thickBot="1" x14ac:dyDescent="0.3">
      <c r="B133" s="16" t="s">
        <v>18</v>
      </c>
      <c r="C133" s="97"/>
      <c r="D133" s="26" t="s">
        <v>6</v>
      </c>
      <c r="E133" s="28"/>
      <c r="F133" s="27"/>
      <c r="G133" s="69"/>
      <c r="H133" s="69"/>
      <c r="I133" s="69"/>
    </row>
    <row r="134" spans="2:9" ht="16.5" thickBot="1" x14ac:dyDescent="0.3">
      <c r="B134" s="17" t="s">
        <v>19</v>
      </c>
      <c r="C134" s="97"/>
      <c r="D134" s="26" t="s">
        <v>6</v>
      </c>
      <c r="E134" s="28"/>
      <c r="F134" s="27"/>
      <c r="G134" s="69" t="e">
        <f>VLOOKUP(SUM(C129:C134),G129:H129,2)</f>
        <v>#N/A</v>
      </c>
      <c r="H134" s="69"/>
      <c r="I134" s="69"/>
    </row>
    <row r="135" spans="2:9" x14ac:dyDescent="0.25">
      <c r="B135" s="27"/>
      <c r="C135" s="26"/>
      <c r="D135" s="109" t="s">
        <v>159</v>
      </c>
      <c r="E135" s="29"/>
      <c r="F135" s="27"/>
      <c r="G135" s="69"/>
      <c r="H135" s="69"/>
      <c r="I135" s="69"/>
    </row>
    <row r="136" spans="2:9" ht="15.75" thickBot="1" x14ac:dyDescent="0.3">
      <c r="B136" s="27"/>
      <c r="C136" s="68"/>
      <c r="D136" s="24"/>
      <c r="E136" s="28"/>
      <c r="F136" s="27"/>
      <c r="G136" s="69"/>
      <c r="H136" s="69"/>
      <c r="I136" s="69"/>
    </row>
    <row r="137" spans="2:9" ht="16.5" thickBot="1" x14ac:dyDescent="0.3">
      <c r="B137" s="7" t="s">
        <v>53</v>
      </c>
      <c r="C137" s="96"/>
      <c r="D137" s="27"/>
      <c r="E137" s="28"/>
      <c r="F137" s="27"/>
      <c r="G137" s="69"/>
      <c r="H137" s="69"/>
      <c r="I137" s="69"/>
    </row>
    <row r="138" spans="2:9" ht="16.5" thickBot="1" x14ac:dyDescent="0.3">
      <c r="B138" s="7" t="s">
        <v>54</v>
      </c>
      <c r="C138" s="96"/>
      <c r="D138" s="27" t="s">
        <v>24</v>
      </c>
      <c r="E138" s="28"/>
      <c r="F138" s="27"/>
      <c r="G138" s="69"/>
      <c r="H138" s="69"/>
      <c r="I138" s="69"/>
    </row>
    <row r="139" spans="2:9" x14ac:dyDescent="0.25">
      <c r="B139" s="27"/>
      <c r="C139" s="28"/>
      <c r="D139" s="24"/>
      <c r="E139" s="28"/>
      <c r="F139" s="27"/>
      <c r="G139" s="69"/>
      <c r="H139" s="69"/>
      <c r="I139" s="69"/>
    </row>
    <row r="140" spans="2:9" ht="16.5" thickBot="1" x14ac:dyDescent="0.3">
      <c r="B140" s="7" t="s">
        <v>116</v>
      </c>
      <c r="C140" s="24"/>
      <c r="D140" s="28"/>
      <c r="E140" s="29"/>
      <c r="F140" s="27"/>
      <c r="G140" s="69"/>
      <c r="H140" s="69"/>
      <c r="I140" s="69"/>
    </row>
    <row r="141" spans="2:9" ht="16.5" thickBot="1" x14ac:dyDescent="0.3">
      <c r="B141" s="10" t="s">
        <v>0</v>
      </c>
      <c r="C141" s="97"/>
      <c r="D141" s="13" t="s">
        <v>6</v>
      </c>
      <c r="E141" s="29"/>
      <c r="F141" s="27"/>
      <c r="G141" s="69"/>
      <c r="H141" s="69"/>
      <c r="I141" s="69"/>
    </row>
    <row r="142" spans="2:9" ht="16.5" thickBot="1" x14ac:dyDescent="0.3">
      <c r="B142" s="10" t="s">
        <v>1</v>
      </c>
      <c r="C142" s="97"/>
      <c r="D142" s="28" t="s">
        <v>6</v>
      </c>
      <c r="E142" s="29"/>
      <c r="F142" s="27"/>
      <c r="G142" s="110">
        <v>1</v>
      </c>
      <c r="H142" s="105">
        <v>1</v>
      </c>
      <c r="I142" s="69"/>
    </row>
    <row r="143" spans="2:9" ht="16.5" thickBot="1" x14ac:dyDescent="0.3">
      <c r="B143" s="10" t="s">
        <v>2</v>
      </c>
      <c r="C143" s="97"/>
      <c r="D143" s="26" t="s">
        <v>6</v>
      </c>
      <c r="E143" s="29"/>
      <c r="F143" s="27"/>
      <c r="G143" s="69"/>
      <c r="H143" s="69"/>
      <c r="I143" s="69"/>
    </row>
    <row r="144" spans="2:9" ht="16.5" thickBot="1" x14ac:dyDescent="0.3">
      <c r="B144" s="10" t="s">
        <v>3</v>
      </c>
      <c r="C144" s="98"/>
      <c r="D144" s="26" t="s">
        <v>6</v>
      </c>
      <c r="E144" s="29"/>
      <c r="F144" s="27"/>
      <c r="G144" s="69"/>
      <c r="H144" s="69"/>
      <c r="I144" s="69"/>
    </row>
    <row r="145" spans="1:9" ht="15.75" thickBot="1" x14ac:dyDescent="0.3">
      <c r="B145" s="14" t="s">
        <v>4</v>
      </c>
      <c r="C145" s="97"/>
      <c r="D145" s="26" t="s">
        <v>6</v>
      </c>
      <c r="E145" s="29"/>
      <c r="F145" s="27"/>
      <c r="G145" s="69"/>
      <c r="H145" s="69"/>
      <c r="I145" s="69"/>
    </row>
    <row r="146" spans="1:9" ht="16.5" thickBot="1" x14ac:dyDescent="0.3">
      <c r="B146" s="15" t="s">
        <v>5</v>
      </c>
      <c r="C146" s="97"/>
      <c r="D146" s="26" t="s">
        <v>6</v>
      </c>
      <c r="E146" s="29"/>
      <c r="F146" s="27"/>
      <c r="G146" s="69"/>
      <c r="H146" s="69"/>
      <c r="I146" s="69"/>
    </row>
    <row r="147" spans="1:9" ht="15.75" thickBot="1" x14ac:dyDescent="0.3">
      <c r="B147" s="30"/>
      <c r="C147" s="31"/>
      <c r="D147" s="109" t="s">
        <v>159</v>
      </c>
      <c r="E147" s="32"/>
      <c r="F147" s="27"/>
      <c r="G147" s="69" t="e">
        <f>VLOOKUP(SUM(C141:C146),G142:H142,2)</f>
        <v>#N/A</v>
      </c>
      <c r="H147" s="69"/>
      <c r="I147" s="69"/>
    </row>
    <row r="148" spans="1:9" ht="21.75" thickBot="1" x14ac:dyDescent="0.4">
      <c r="B148" s="203" t="s">
        <v>55</v>
      </c>
      <c r="C148" s="204"/>
      <c r="D148" s="204"/>
      <c r="E148" s="204"/>
      <c r="F148" s="27"/>
      <c r="G148" s="69"/>
      <c r="H148" s="69"/>
      <c r="I148" s="69"/>
    </row>
    <row r="149" spans="1:9" ht="15.75" thickBot="1" x14ac:dyDescent="0.3">
      <c r="B149" s="33"/>
      <c r="C149" s="34"/>
      <c r="D149" s="34"/>
      <c r="E149" s="34"/>
      <c r="F149" s="27"/>
      <c r="G149" s="69"/>
      <c r="H149" s="69"/>
      <c r="I149" s="69"/>
    </row>
    <row r="150" spans="1:9" ht="16.5" thickBot="1" x14ac:dyDescent="0.3">
      <c r="B150" s="7" t="s">
        <v>114</v>
      </c>
      <c r="C150" s="100"/>
      <c r="D150" s="39"/>
      <c r="E150" s="28"/>
      <c r="F150" s="27"/>
      <c r="G150" s="69"/>
      <c r="H150" s="69"/>
      <c r="I150" s="69"/>
    </row>
    <row r="151" spans="1:9" ht="16.5" thickBot="1" x14ac:dyDescent="0.3">
      <c r="B151" s="113" t="s">
        <v>141</v>
      </c>
      <c r="C151" s="28"/>
      <c r="D151" s="112" t="s">
        <v>107</v>
      </c>
      <c r="E151" s="28"/>
      <c r="F151" s="27"/>
      <c r="G151" s="69"/>
      <c r="H151" s="69"/>
      <c r="I151" s="69"/>
    </row>
    <row r="152" spans="1:9" ht="15.75" thickBot="1" x14ac:dyDescent="0.3">
      <c r="B152" s="5"/>
      <c r="C152" s="210"/>
      <c r="D152" s="211"/>
      <c r="E152" s="28"/>
      <c r="F152" s="27"/>
      <c r="G152" s="24"/>
      <c r="H152" s="24"/>
      <c r="I152" s="24"/>
    </row>
    <row r="153" spans="1:9" x14ac:dyDescent="0.25">
      <c r="B153" s="5"/>
      <c r="E153" s="28"/>
      <c r="F153" s="27"/>
      <c r="G153" s="24"/>
      <c r="H153" s="24"/>
      <c r="I153" s="24"/>
    </row>
    <row r="154" spans="1:9" ht="15.75" thickBot="1" x14ac:dyDescent="0.3">
      <c r="B154" s="40"/>
      <c r="E154" s="28"/>
      <c r="F154" s="27"/>
      <c r="G154" s="24"/>
      <c r="H154" s="24"/>
      <c r="I154" s="24"/>
    </row>
    <row r="155" spans="1:9" ht="21.75" thickBot="1" x14ac:dyDescent="0.4">
      <c r="B155" s="203" t="s">
        <v>104</v>
      </c>
      <c r="C155" s="204"/>
      <c r="D155" s="204"/>
      <c r="E155" s="204"/>
      <c r="F155" s="27"/>
      <c r="G155" s="24"/>
      <c r="H155" s="24"/>
      <c r="I155" s="24"/>
    </row>
    <row r="156" spans="1:9" x14ac:dyDescent="0.25">
      <c r="B156" s="33"/>
      <c r="C156" s="34"/>
      <c r="D156" s="34"/>
      <c r="E156" s="34"/>
      <c r="F156" s="27"/>
      <c r="G156" s="28"/>
      <c r="H156" s="24"/>
      <c r="I156" s="24"/>
    </row>
    <row r="157" spans="1:9" ht="15.75" x14ac:dyDescent="0.25">
      <c r="A157" s="6"/>
      <c r="B157" s="8" t="s">
        <v>135</v>
      </c>
      <c r="C157" s="28"/>
      <c r="D157" s="39"/>
      <c r="E157" s="28"/>
      <c r="F157" s="27"/>
      <c r="G157" s="28"/>
      <c r="H157" s="24"/>
      <c r="I157" s="24"/>
    </row>
    <row r="158" spans="1:9" x14ac:dyDescent="0.25">
      <c r="A158" s="6"/>
      <c r="C158" s="213"/>
      <c r="D158" s="214"/>
      <c r="E158" s="5"/>
      <c r="F158" s="27"/>
      <c r="G158" s="28"/>
      <c r="H158" s="24"/>
      <c r="I158" s="24"/>
    </row>
    <row r="159" spans="1:9" x14ac:dyDescent="0.25">
      <c r="A159" s="6"/>
      <c r="B159" s="5"/>
      <c r="C159" s="215"/>
      <c r="D159" s="216"/>
      <c r="E159" s="5"/>
      <c r="F159" s="27"/>
      <c r="G159" s="28"/>
      <c r="H159" s="24"/>
      <c r="I159" s="24"/>
    </row>
    <row r="160" spans="1:9" x14ac:dyDescent="0.25">
      <c r="A160" s="6"/>
      <c r="B160" s="5"/>
      <c r="C160" s="215"/>
      <c r="D160" s="216"/>
      <c r="E160" s="5"/>
      <c r="F160" s="27"/>
      <c r="G160" s="28"/>
      <c r="H160" s="24"/>
      <c r="I160" s="24"/>
    </row>
    <row r="161" spans="1:9" x14ac:dyDescent="0.25">
      <c r="A161" s="6"/>
      <c r="B161" s="5"/>
      <c r="C161" s="215"/>
      <c r="D161" s="216"/>
      <c r="E161" s="5"/>
      <c r="F161" s="27"/>
      <c r="G161" s="28"/>
      <c r="H161" s="24"/>
      <c r="I161" s="24"/>
    </row>
    <row r="162" spans="1:9" x14ac:dyDescent="0.25">
      <c r="A162" s="6"/>
      <c r="B162" s="5"/>
      <c r="C162" s="217"/>
      <c r="D162" s="218"/>
      <c r="E162" s="5"/>
      <c r="F162" s="27"/>
      <c r="G162" s="24"/>
      <c r="H162" s="24"/>
      <c r="I162" s="24"/>
    </row>
    <row r="163" spans="1:9" x14ac:dyDescent="0.25">
      <c r="A163" s="6"/>
      <c r="B163" s="5"/>
      <c r="E163" s="28"/>
      <c r="F163" s="5"/>
      <c r="G163" s="24"/>
      <c r="H163" s="24"/>
      <c r="I163" s="24"/>
    </row>
    <row r="164" spans="1:9" ht="15.75" thickBot="1" x14ac:dyDescent="0.3">
      <c r="A164" s="6"/>
      <c r="B164" s="5"/>
      <c r="C164" s="31"/>
      <c r="D164" s="31"/>
      <c r="E164" s="28"/>
      <c r="F164" s="27"/>
      <c r="G164" s="24"/>
      <c r="H164" s="24"/>
      <c r="I164" s="24"/>
    </row>
    <row r="165" spans="1:9" x14ac:dyDescent="0.25">
      <c r="B165" s="18"/>
      <c r="D165" s="18"/>
      <c r="E165" s="18"/>
    </row>
  </sheetData>
  <sheetProtection sheet="1" objects="1" scenarios="1" formatCells="0" formatColumns="0" formatRows="0" insertColumns="0" insertRows="0" insertHyperlinks="0" deleteColumns="0" deleteRows="0" selectLockedCells="1" sort="0" autoFilter="0" pivotTables="0"/>
  <protectedRanges>
    <protectedRange sqref="C71:C72" name="Område4"/>
    <protectedRange sqref="C81 C129:C134 C141:C146 C110 C137:C138 C123 C125:C126" name="Område2"/>
    <protectedRange sqref="C76:C77 C71:C72 C62:C67 C58:C59 C49:C54 C45:C46 C43 C34:C39 C30:C31 C23:C28 C19:C20 B4:B6 C9:C13 C15" name="Område1"/>
    <protectedRange sqref="C158" name="Område3"/>
    <protectedRange sqref="C150 C114:C119 C107:C108" name="Område2_1"/>
    <protectedRange sqref="C82" name="Område2_2"/>
    <protectedRange sqref="C88" name="Område2_3"/>
    <protectedRange sqref="C84:C86" name="Område2_4"/>
    <protectedRange sqref="C111" name="Område2_6"/>
    <protectedRange sqref="C93" name="Område2_7"/>
    <protectedRange sqref="C102" name="Område2_8"/>
    <protectedRange sqref="C91" name="Område2_9"/>
    <protectedRange sqref="C90" name="Område2_10"/>
    <protectedRange sqref="C152" name="Område2_1_1"/>
    <protectedRange sqref="C97" name="Område2_11"/>
    <protectedRange sqref="C98" name="Område2_12"/>
    <protectedRange sqref="C99" name="Område2_13"/>
    <protectedRange sqref="C100" name="Område2_14"/>
  </protectedRanges>
  <mergeCells count="32">
    <mergeCell ref="C158:D162"/>
    <mergeCell ref="B155:E155"/>
    <mergeCell ref="C100:D100"/>
    <mergeCell ref="C99:D99"/>
    <mergeCell ref="B104:E104"/>
    <mergeCell ref="B121:E121"/>
    <mergeCell ref="B148:E148"/>
    <mergeCell ref="C152:D152"/>
    <mergeCell ref="C102:D102"/>
    <mergeCell ref="C98:D98"/>
    <mergeCell ref="C84:D84"/>
    <mergeCell ref="C85:D85"/>
    <mergeCell ref="C86:D86"/>
    <mergeCell ref="C90:D90"/>
    <mergeCell ref="C91:D91"/>
    <mergeCell ref="C97:D97"/>
    <mergeCell ref="C88:D88"/>
    <mergeCell ref="C93:D93"/>
    <mergeCell ref="B7:E7"/>
    <mergeCell ref="B17:E17"/>
    <mergeCell ref="C81:D81"/>
    <mergeCell ref="C9:D9"/>
    <mergeCell ref="C10:D10"/>
    <mergeCell ref="C11:D11"/>
    <mergeCell ref="C12:D12"/>
    <mergeCell ref="C13:D13"/>
    <mergeCell ref="C15:D15"/>
    <mergeCell ref="B41:E41"/>
    <mergeCell ref="B56:E56"/>
    <mergeCell ref="B69:E69"/>
    <mergeCell ref="B74:E74"/>
    <mergeCell ref="B79:E79"/>
  </mergeCells>
  <conditionalFormatting sqref="C152:D152">
    <cfRule type="cellIs" dxfId="14" priority="15" operator="between">
      <formula>$C$150="ja"</formula>
      <formula>$C$150="ja"</formula>
    </cfRule>
  </conditionalFormatting>
  <conditionalFormatting sqref="D29">
    <cfRule type="expression" dxfId="13" priority="14">
      <formula>$G$28=1</formula>
    </cfRule>
  </conditionalFormatting>
  <conditionalFormatting sqref="E29">
    <cfRule type="expression" dxfId="12" priority="13">
      <formula>$G$28=1</formula>
    </cfRule>
  </conditionalFormatting>
  <conditionalFormatting sqref="D40">
    <cfRule type="expression" dxfId="11" priority="12">
      <formula>$G$37=1</formula>
    </cfRule>
  </conditionalFormatting>
  <conditionalFormatting sqref="E40">
    <cfRule type="expression" dxfId="10" priority="11">
      <formula>$G$37=1</formula>
    </cfRule>
  </conditionalFormatting>
  <conditionalFormatting sqref="D55">
    <cfRule type="expression" dxfId="9" priority="10">
      <formula>$G$54=1</formula>
    </cfRule>
  </conditionalFormatting>
  <conditionalFormatting sqref="E55">
    <cfRule type="expression" dxfId="8" priority="9">
      <formula>$G$54=1</formula>
    </cfRule>
  </conditionalFormatting>
  <conditionalFormatting sqref="D68">
    <cfRule type="expression" dxfId="7" priority="8">
      <formula>$G$66=1</formula>
    </cfRule>
  </conditionalFormatting>
  <conditionalFormatting sqref="E68">
    <cfRule type="expression" dxfId="6" priority="7">
      <formula>$G$66=1</formula>
    </cfRule>
  </conditionalFormatting>
  <conditionalFormatting sqref="D135">
    <cfRule type="expression" dxfId="5" priority="6">
      <formula>$G$134=1</formula>
    </cfRule>
  </conditionalFormatting>
  <conditionalFormatting sqref="E135">
    <cfRule type="expression" dxfId="4" priority="5">
      <formula>$G$134=1</formula>
    </cfRule>
  </conditionalFormatting>
  <conditionalFormatting sqref="D147">
    <cfRule type="expression" dxfId="3" priority="4">
      <formula>$G$147=1</formula>
    </cfRule>
  </conditionalFormatting>
  <conditionalFormatting sqref="E147">
    <cfRule type="expression" dxfId="2" priority="3">
      <formula>$G$147=1</formula>
    </cfRule>
  </conditionalFormatting>
  <conditionalFormatting sqref="D151">
    <cfRule type="expression" dxfId="1" priority="2">
      <formula>$C$150="ja"</formula>
    </cfRule>
  </conditionalFormatting>
  <conditionalFormatting sqref="C84:D86">
    <cfRule type="cellIs" dxfId="0" priority="1" operator="between">
      <formula>$C$150="ja"</formula>
      <formula>$C$150="ja"</formula>
    </cfRule>
  </conditionalFormatting>
  <dataValidations count="26">
    <dataValidation type="decimal" allowBlank="1" showInputMessage="1" showErrorMessage="1" errorTitle="Ugyldig indtastning" error="Indtast en værdi mellem 0 og 100" sqref="C20 C31 C46 C59 C126 C138">
      <formula1>0</formula1>
      <formula2>100</formula2>
    </dataValidation>
    <dataValidation type="whole" allowBlank="1" showInputMessage="1" showErrorMessage="1" errorTitle="Ugyldig indtastning" error="Indtast en værdi mellem 1-100.000" sqref="C19 C30">
      <formula1>1</formula1>
      <formula2>100000</formula2>
    </dataValidation>
    <dataValidation type="custom" showInputMessage="1" showErrorMessage="1" errorTitle="Ugyldig indtastning" error="Du kan maximalt fordele 100% (fordel 100% på de 6 indkvarteringsformer)" sqref="C141:C146">
      <formula1>SUM($C$141:$C$146)&lt;=1</formula1>
    </dataValidation>
    <dataValidation type="whole" allowBlank="1" showInputMessage="1" showErrorMessage="1" errorTitle="Ugyldig indtastning" error="Indtast en værdi mellem 1-5.000.000" sqref="C43 C45 C58">
      <formula1>1</formula1>
      <formula2>5000000</formula2>
    </dataValidation>
    <dataValidation type="decimal" allowBlank="1" showInputMessage="1" showErrorMessage="1" errorTitle="Ugyldig indtastning" error="Indtast en værdi mellem 0 og 1.000" sqref="C72">
      <formula1>0</formula1>
      <formula2>1000</formula2>
    </dataValidation>
    <dataValidation type="whole" allowBlank="1" showInputMessage="1" showErrorMessage="1" errorTitle="Ugyldig indtastning" error="Indtast en værdi mellem 0-30.000" sqref="C71">
      <formula1>0</formula1>
      <formula2>30000</formula2>
    </dataValidation>
    <dataValidation type="decimal" showInputMessage="1" showErrorMessage="1" errorTitle="Ugyldig indtastning" error="Indtast en procentdel mellem 0-100 %" sqref="C77">
      <formula1>0</formula1>
      <formula2>1</formula2>
    </dataValidation>
    <dataValidation type="whole" allowBlank="1" showInputMessage="1" showErrorMessage="1" errorTitle="Ugyldig indtastning" error="Indtast en værdi mellem 0-500.000" sqref="C76">
      <formula1>0</formula1>
      <formula2>500000</formula2>
    </dataValidation>
    <dataValidation type="whole" allowBlank="1" showInputMessage="1" showErrorMessage="1" errorTitle="Ugyldig indtastning" error="Indtast en værdi mellem 0-100.000.000" sqref="D82 C90:D90">
      <formula1>0</formula1>
      <formula2>100000000</formula2>
    </dataValidation>
    <dataValidation type="whole" allowBlank="1" showInputMessage="1" showErrorMessage="1" errorTitle="Ugyldig indtastning" error="Angiv et tal mellem 0-100" promptTitle="Angiv en procentdel af 100%" sqref="C110">
      <formula1>0</formula1>
      <formula2>100</formula2>
    </dataValidation>
    <dataValidation type="whole" allowBlank="1" showInputMessage="1" showErrorMessage="1" errorTitle="Ugyldig indtastning" error="Indtast en værdi mellem 0-10.000" sqref="C123 C125 C137">
      <formula1>0</formula1>
      <formula2>10000</formula2>
    </dataValidation>
    <dataValidation type="whole" allowBlank="1" showInputMessage="1" showErrorMessage="1" errorTitle="Ugyldig indtastning" error="Indtast en værdi mellem 0-100.000" sqref="C152:D152">
      <formula1>0</formula1>
      <formula2>100000</formula2>
    </dataValidation>
    <dataValidation type="whole" allowBlank="1" showInputMessage="1" showErrorMessage="1" errorTitle="Ugyldig indtastning" error="Indtast en værdi mellem 0-100.000.000" sqref="C81:D81 C88:D88 C102:D102 C84:D84 C85:D85 C86:D86">
      <formula1>0</formula1>
      <formula2>100000000</formula2>
    </dataValidation>
    <dataValidation type="custom" showInputMessage="1" showErrorMessage="1" errorTitle="Ugyldig indtastning" error="Du kan maximalt fordele 100% (fordel 100% på de 6 indkvarteringsformer)" sqref="C129:C134">
      <formula1>SUM($C$129:$C$134)&lt;=1</formula1>
    </dataValidation>
    <dataValidation type="custom" showInputMessage="1" showErrorMessage="1" errorTitle="Ugyldig indtastning" error="Du kan maximalt fordele 100% (fordel 100% på de 6 indkvarteringsformer)" sqref="C23:C28">
      <formula1>SUM($C$23:$C$28)&lt;=1</formula1>
    </dataValidation>
    <dataValidation type="custom" showInputMessage="1" showErrorMessage="1" errorTitle="Ugyldig indtastning" error="Du kan maximalt fordele 100% (fordel 100% på de 6 indkvarteringsformer)" sqref="C34:C39">
      <formula1>SUM($C$34:$C$39)&lt;=1</formula1>
    </dataValidation>
    <dataValidation type="custom" showInputMessage="1" showErrorMessage="1" errorTitle="Ugyldig indtastning" error="Du kan maximalt fordele 100% (fordel 100% på de 6 indkvarteringsformer)" sqref="C49:C54">
      <formula1>SUM($C$49:$C$54)&lt;=1</formula1>
    </dataValidation>
    <dataValidation type="custom" showInputMessage="1" showErrorMessage="1" errorTitle="Ugyldig indtastning" error="Du kan maximalt fordele 100% (fordel 100% på de 6 indkvarteringsformer)" sqref="C62:C67">
      <formula1>SUM($C$62:$C$67)&lt;=1</formula1>
    </dataValidation>
    <dataValidation type="list" allowBlank="1" showInputMessage="1" showErrorMessage="1" errorTitle="Ugyldig indtastning" error="Vælg ja eller nej" sqref="C150 C107:C108 C82 C114:C119">
      <formula1>$H$12:$H$13</formula1>
    </dataValidation>
    <dataValidation operator="equal" showInputMessage="1" showErrorMessage="1" errorTitle="Ugyldig indtastning" sqref="C93:D93"/>
    <dataValidation type="whole" showInputMessage="1" showErrorMessage="1" errorTitle="Ugyldig indtastning" error="Angiv et tal mellem 0-100.000.000" sqref="C97:D99">
      <formula1>0</formula1>
      <formula2>100000000</formula2>
    </dataValidation>
    <dataValidation type="whole" allowBlank="1" showInputMessage="1" showErrorMessage="1" errorTitle="Ugyldig indtastning" error="Indtast en værdi mellem 0 og 100.000.000" promptTitle="OBS:" prompt="Beskriv hvilken form for anden offentlig støtte i den hvide boks til venstre og beløbet i denne blå." sqref="C91:D91">
      <formula1>0</formula1>
      <formula2>100000000</formula2>
    </dataValidation>
    <dataValidation allowBlank="1" showErrorMessage="1" promptTitle="OBS:" sqref="B91 B100"/>
    <dataValidation allowBlank="1" showErrorMessage="1" promptTitle="OBS:" prompt="Beskriv hvilken form for offentlig støtte i den hvide boks og beløbet i den blå til højre." sqref="B92"/>
    <dataValidation type="whole" showInputMessage="1" showErrorMessage="1" errorTitle="Ugyldig indtastning" error="Angiv et tal mellem 0-100.000.000" promptTitle="OBS:" prompt="Beskriv hvilken anden form for ikke-økonomisk støtte i den hvide boks til venstre og beløbet i denne blå." sqref="C100:D100">
      <formula1>0</formula1>
      <formula2>100000000</formula2>
    </dataValidation>
    <dataValidation type="list" allowBlank="1" showInputMessage="1" showErrorMessage="1" errorTitle="Ugyldig indtastning" error="Vælg et interval fra listen" promptTitle="Angiv en procentdel af 100%" sqref="C111">
      <formula1>$H$110:$H$120</formula1>
    </dataValidation>
  </dataValidations>
  <pageMargins left="0.7" right="0.7" top="0.75" bottom="0.75" header="0.3" footer="0.3"/>
  <pageSetup paperSize="9" scale="55" fitToHeight="0" orientation="portrait" r:id="rId1"/>
  <ignoredErrors>
    <ignoredError sqref="G37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P73"/>
  <sheetViews>
    <sheetView zoomScale="80" zoomScaleNormal="80" workbookViewId="0">
      <selection activeCell="G46" sqref="G46"/>
    </sheetView>
  </sheetViews>
  <sheetFormatPr defaultRowHeight="15" x14ac:dyDescent="0.25"/>
  <cols>
    <col min="1" max="1" width="41.42578125" customWidth="1"/>
    <col min="2" max="2" width="13.28515625" customWidth="1"/>
    <col min="3" max="3" width="3.7109375" customWidth="1"/>
    <col min="4" max="4" width="52.140625" bestFit="1" customWidth="1"/>
    <col min="5" max="5" width="5.7109375" bestFit="1" customWidth="1"/>
    <col min="6" max="6" width="3.7109375" customWidth="1"/>
    <col min="7" max="7" width="48" bestFit="1" customWidth="1"/>
    <col min="8" max="8" width="13.140625" customWidth="1"/>
    <col min="9" max="9" width="24.42578125" bestFit="1" customWidth="1"/>
    <col min="10" max="10" width="13.7109375" customWidth="1"/>
    <col min="11" max="11" width="12.5703125" bestFit="1" customWidth="1"/>
    <col min="12" max="12" width="13.42578125" bestFit="1" customWidth="1"/>
  </cols>
  <sheetData>
    <row r="1" spans="1:16" ht="27" thickBot="1" x14ac:dyDescent="0.45">
      <c r="A1" s="19">
        <f>'Til udfyldelse '!C9</f>
        <v>0</v>
      </c>
      <c r="B1" s="20"/>
      <c r="C1" s="20"/>
    </row>
    <row r="2" spans="1:16" ht="18.75" thickTop="1" thickBot="1" x14ac:dyDescent="0.35">
      <c r="A2" s="197"/>
      <c r="B2" s="198"/>
      <c r="C2" s="198"/>
      <c r="D2" s="197"/>
      <c r="E2" s="198"/>
      <c r="F2" s="197"/>
      <c r="G2" s="197"/>
      <c r="H2" s="198"/>
    </row>
    <row r="3" spans="1:16" ht="19.5" thickTop="1" x14ac:dyDescent="0.3">
      <c r="A3" s="84" t="s">
        <v>57</v>
      </c>
      <c r="B3" s="167"/>
      <c r="C3" s="167"/>
      <c r="D3" s="168"/>
      <c r="E3" s="168"/>
      <c r="F3" s="168"/>
      <c r="G3" s="169"/>
      <c r="H3" s="201"/>
      <c r="K3" s="22" t="s">
        <v>134</v>
      </c>
      <c r="L3" s="22"/>
    </row>
    <row r="4" spans="1:16" x14ac:dyDescent="0.25">
      <c r="A4" s="131" t="s">
        <v>58</v>
      </c>
      <c r="B4" s="86" t="s">
        <v>132</v>
      </c>
      <c r="C4" s="120"/>
      <c r="D4" s="85" t="s">
        <v>59</v>
      </c>
      <c r="E4" s="86" t="s">
        <v>132</v>
      </c>
      <c r="F4" s="120"/>
      <c r="G4" s="85" t="s">
        <v>60</v>
      </c>
      <c r="H4" s="86" t="s">
        <v>132</v>
      </c>
      <c r="I4" s="120" t="s">
        <v>131</v>
      </c>
      <c r="K4" s="23" t="s">
        <v>128</v>
      </c>
      <c r="L4" s="22"/>
    </row>
    <row r="5" spans="1:16" ht="15.75" thickBot="1" x14ac:dyDescent="0.3">
      <c r="A5" s="118" t="s">
        <v>61</v>
      </c>
      <c r="B5" s="134">
        <f>'Til udfyldelse '!C19</f>
        <v>0</v>
      </c>
      <c r="C5" s="154" t="e">
        <f>B5-#REF!</f>
        <v>#REF!</v>
      </c>
      <c r="D5" s="142" t="s">
        <v>62</v>
      </c>
      <c r="E5" s="134">
        <f>'Til udfyldelse '!C43</f>
        <v>0</v>
      </c>
      <c r="F5" s="154" t="e">
        <f>E5-#REF!</f>
        <v>#REF!</v>
      </c>
      <c r="G5" s="142" t="s">
        <v>63</v>
      </c>
      <c r="H5" s="134">
        <f>'Til udfyldelse '!C123</f>
        <v>0</v>
      </c>
      <c r="I5" s="121" t="e">
        <f>H5-#REF!</f>
        <v>#REF!</v>
      </c>
    </row>
    <row r="6" spans="1:16" x14ac:dyDescent="0.25">
      <c r="A6" s="118" t="s">
        <v>64</v>
      </c>
      <c r="B6" s="135">
        <f>'Til udfyldelse '!C20</f>
        <v>0</v>
      </c>
      <c r="C6" s="154" t="e">
        <f>B6-#REF!</f>
        <v>#REF!</v>
      </c>
      <c r="D6" s="142" t="s">
        <v>65</v>
      </c>
      <c r="E6" s="134">
        <f>'Til udfyldelse '!C45</f>
        <v>0</v>
      </c>
      <c r="F6" s="154" t="e">
        <f>E6-#REF!</f>
        <v>#REF!</v>
      </c>
      <c r="G6" s="142" t="s">
        <v>66</v>
      </c>
      <c r="H6" s="134">
        <f>'Til udfyldelse '!C125</f>
        <v>0</v>
      </c>
      <c r="I6" s="121" t="e">
        <f>H6-#REF!</f>
        <v>#REF!</v>
      </c>
      <c r="K6" s="44">
        <f>A1</f>
        <v>0</v>
      </c>
      <c r="L6" s="45"/>
      <c r="M6" s="45"/>
      <c r="N6" s="45"/>
      <c r="O6" s="45"/>
      <c r="P6" s="46"/>
    </row>
    <row r="7" spans="1:16" x14ac:dyDescent="0.25">
      <c r="A7" s="119" t="s">
        <v>0</v>
      </c>
      <c r="B7" s="136">
        <f>'Til udfyldelse '!C23</f>
        <v>0</v>
      </c>
      <c r="C7" s="155" t="e">
        <f>B7-#REF!</f>
        <v>#REF!</v>
      </c>
      <c r="D7" s="142" t="s">
        <v>64</v>
      </c>
      <c r="E7" s="135">
        <f>'Til udfyldelse '!C46</f>
        <v>0</v>
      </c>
      <c r="F7" s="157" t="e">
        <f>E7-#REF!</f>
        <v>#REF!</v>
      </c>
      <c r="G7" s="142" t="s">
        <v>64</v>
      </c>
      <c r="H7" s="135">
        <f>'Til udfyldelse '!C126</f>
        <v>0</v>
      </c>
      <c r="I7" s="122" t="e">
        <f>H7-#REF!</f>
        <v>#REF!</v>
      </c>
      <c r="K7" s="47">
        <f t="shared" ref="K7:K14" si="0">B5</f>
        <v>0</v>
      </c>
      <c r="L7" s="48">
        <f t="shared" ref="L7:L15" si="1">E5</f>
        <v>0</v>
      </c>
      <c r="M7" s="48">
        <f t="shared" ref="M7:M15" si="2">H5</f>
        <v>0</v>
      </c>
      <c r="N7" s="72" t="e">
        <f>C5</f>
        <v>#REF!</v>
      </c>
      <c r="O7" s="72" t="e">
        <f>F5</f>
        <v>#REF!</v>
      </c>
      <c r="P7" s="77" t="e">
        <f>I5</f>
        <v>#REF!</v>
      </c>
    </row>
    <row r="8" spans="1:16" x14ac:dyDescent="0.25">
      <c r="A8" s="119" t="s">
        <v>1</v>
      </c>
      <c r="B8" s="136">
        <f>'Til udfyldelse '!C24</f>
        <v>0</v>
      </c>
      <c r="C8" s="155" t="e">
        <f>B8-#REF!</f>
        <v>#REF!</v>
      </c>
      <c r="D8" s="139" t="s">
        <v>0</v>
      </c>
      <c r="E8" s="136">
        <f>'Til udfyldelse '!C49</f>
        <v>0</v>
      </c>
      <c r="F8" s="155" t="e">
        <f>E8-#REF!</f>
        <v>#REF!</v>
      </c>
      <c r="G8" s="139" t="s">
        <v>0</v>
      </c>
      <c r="H8" s="136">
        <f>'Til udfyldelse '!C129</f>
        <v>0</v>
      </c>
      <c r="I8" s="123" t="e">
        <f>H8-#REF!</f>
        <v>#REF!</v>
      </c>
      <c r="K8" s="50">
        <f t="shared" si="0"/>
        <v>0</v>
      </c>
      <c r="L8" s="48">
        <f t="shared" si="1"/>
        <v>0</v>
      </c>
      <c r="M8" s="48">
        <f t="shared" si="2"/>
        <v>0</v>
      </c>
      <c r="N8" s="73" t="e">
        <f t="shared" ref="N8:N14" si="3">C6</f>
        <v>#REF!</v>
      </c>
      <c r="O8" s="72" t="e">
        <f t="shared" ref="O8:O15" si="4">F6</f>
        <v>#REF!</v>
      </c>
      <c r="P8" s="77" t="e">
        <f t="shared" ref="P8:P15" si="5">I6</f>
        <v>#REF!</v>
      </c>
    </row>
    <row r="9" spans="1:16" x14ac:dyDescent="0.25">
      <c r="A9" s="119" t="s">
        <v>2</v>
      </c>
      <c r="B9" s="136">
        <f>'Til udfyldelse '!C25</f>
        <v>0</v>
      </c>
      <c r="C9" s="155" t="e">
        <f>B9-#REF!</f>
        <v>#REF!</v>
      </c>
      <c r="D9" s="139" t="s">
        <v>1</v>
      </c>
      <c r="E9" s="136">
        <f>'Til udfyldelse '!C50</f>
        <v>0</v>
      </c>
      <c r="F9" s="155" t="e">
        <f>E9-#REF!</f>
        <v>#REF!</v>
      </c>
      <c r="G9" s="139" t="s">
        <v>1</v>
      </c>
      <c r="H9" s="136">
        <f>'Til udfyldelse '!C130</f>
        <v>0</v>
      </c>
      <c r="I9" s="123" t="e">
        <f>H9-#REF!</f>
        <v>#REF!</v>
      </c>
      <c r="K9" s="51">
        <f t="shared" si="0"/>
        <v>0</v>
      </c>
      <c r="L9" s="52">
        <f t="shared" si="1"/>
        <v>0</v>
      </c>
      <c r="M9" s="52">
        <f t="shared" si="2"/>
        <v>0</v>
      </c>
      <c r="N9" s="64" t="e">
        <f>C7</f>
        <v>#REF!</v>
      </c>
      <c r="O9" s="74" t="e">
        <f t="shared" si="4"/>
        <v>#REF!</v>
      </c>
      <c r="P9" s="78" t="e">
        <f t="shared" si="5"/>
        <v>#REF!</v>
      </c>
    </row>
    <row r="10" spans="1:16" x14ac:dyDescent="0.25">
      <c r="A10" s="119" t="s">
        <v>3</v>
      </c>
      <c r="B10" s="136">
        <f>'Til udfyldelse '!C26</f>
        <v>0</v>
      </c>
      <c r="C10" s="155" t="e">
        <f>B10-#REF!</f>
        <v>#REF!</v>
      </c>
      <c r="D10" s="139" t="s">
        <v>2</v>
      </c>
      <c r="E10" s="136">
        <f>'Til udfyldelse '!C51</f>
        <v>0</v>
      </c>
      <c r="F10" s="155" t="e">
        <f>E10-#REF!</f>
        <v>#REF!</v>
      </c>
      <c r="G10" s="139" t="s">
        <v>2</v>
      </c>
      <c r="H10" s="136">
        <f>'Til udfyldelse '!C131</f>
        <v>0</v>
      </c>
      <c r="I10" s="123" t="e">
        <f>H10-#REF!</f>
        <v>#REF!</v>
      </c>
      <c r="K10" s="51">
        <f t="shared" si="0"/>
        <v>0</v>
      </c>
      <c r="L10" s="54">
        <f t="shared" si="1"/>
        <v>0</v>
      </c>
      <c r="M10" s="54">
        <f t="shared" si="2"/>
        <v>0</v>
      </c>
      <c r="N10" s="64" t="e">
        <f>C8</f>
        <v>#REF!</v>
      </c>
      <c r="O10" s="54" t="e">
        <f t="shared" si="4"/>
        <v>#REF!</v>
      </c>
      <c r="P10" s="55" t="e">
        <f t="shared" si="5"/>
        <v>#REF!</v>
      </c>
    </row>
    <row r="11" spans="1:16" x14ac:dyDescent="0.25">
      <c r="A11" s="119" t="s">
        <v>4</v>
      </c>
      <c r="B11" s="136">
        <f>'Til udfyldelse '!C27</f>
        <v>0</v>
      </c>
      <c r="C11" s="155" t="e">
        <f>B11-#REF!</f>
        <v>#REF!</v>
      </c>
      <c r="D11" s="139" t="s">
        <v>3</v>
      </c>
      <c r="E11" s="136">
        <f>'Til udfyldelse '!C52</f>
        <v>0</v>
      </c>
      <c r="F11" s="155" t="e">
        <f>E11-#REF!</f>
        <v>#REF!</v>
      </c>
      <c r="G11" s="139" t="s">
        <v>3</v>
      </c>
      <c r="H11" s="136">
        <f>'Til udfyldelse '!C132</f>
        <v>0</v>
      </c>
      <c r="I11" s="123" t="e">
        <f>H11-#REF!</f>
        <v>#REF!</v>
      </c>
      <c r="K11" s="51">
        <f>B9</f>
        <v>0</v>
      </c>
      <c r="L11" s="54">
        <f>E9</f>
        <v>0</v>
      </c>
      <c r="M11" s="54">
        <f t="shared" si="2"/>
        <v>0</v>
      </c>
      <c r="N11" s="64" t="e">
        <f t="shared" si="3"/>
        <v>#REF!</v>
      </c>
      <c r="O11" s="54" t="e">
        <f t="shared" si="4"/>
        <v>#REF!</v>
      </c>
      <c r="P11" s="55" t="e">
        <f t="shared" si="5"/>
        <v>#REF!</v>
      </c>
    </row>
    <row r="12" spans="1:16" x14ac:dyDescent="0.25">
      <c r="A12" s="119" t="s">
        <v>5</v>
      </c>
      <c r="B12" s="136">
        <f>'Til udfyldelse '!C28</f>
        <v>0</v>
      </c>
      <c r="C12" s="155" t="e">
        <f>B12-#REF!</f>
        <v>#REF!</v>
      </c>
      <c r="D12" s="139" t="s">
        <v>4</v>
      </c>
      <c r="E12" s="136">
        <f>'Til udfyldelse '!C53</f>
        <v>0</v>
      </c>
      <c r="F12" s="155" t="e">
        <f>E12-#REF!</f>
        <v>#REF!</v>
      </c>
      <c r="G12" s="139" t="s">
        <v>4</v>
      </c>
      <c r="H12" s="136">
        <f>'Til udfyldelse '!C133</f>
        <v>0</v>
      </c>
      <c r="I12" s="123" t="e">
        <f>H12-#REF!</f>
        <v>#REF!</v>
      </c>
      <c r="K12" s="51">
        <f t="shared" si="0"/>
        <v>0</v>
      </c>
      <c r="L12" s="54">
        <f t="shared" si="1"/>
        <v>0</v>
      </c>
      <c r="M12" s="54">
        <f t="shared" si="2"/>
        <v>0</v>
      </c>
      <c r="N12" s="64" t="e">
        <f t="shared" si="3"/>
        <v>#REF!</v>
      </c>
      <c r="O12" s="54" t="e">
        <f t="shared" si="4"/>
        <v>#REF!</v>
      </c>
      <c r="P12" s="55" t="e">
        <f t="shared" si="5"/>
        <v>#REF!</v>
      </c>
    </row>
    <row r="13" spans="1:16" x14ac:dyDescent="0.25">
      <c r="A13" s="132"/>
      <c r="B13" s="161"/>
      <c r="C13" s="156"/>
      <c r="D13" s="139" t="s">
        <v>5</v>
      </c>
      <c r="E13" s="136">
        <f>'Til udfyldelse '!C54</f>
        <v>0</v>
      </c>
      <c r="F13" s="155" t="e">
        <f>E13-#REF!</f>
        <v>#REF!</v>
      </c>
      <c r="G13" s="139" t="s">
        <v>5</v>
      </c>
      <c r="H13" s="136">
        <f>'Til udfyldelse '!C134</f>
        <v>0</v>
      </c>
      <c r="I13" s="123" t="e">
        <f>H13-#REF!</f>
        <v>#REF!</v>
      </c>
      <c r="K13" s="51">
        <f t="shared" si="0"/>
        <v>0</v>
      </c>
      <c r="L13" s="54">
        <f t="shared" si="1"/>
        <v>0</v>
      </c>
      <c r="M13" s="54">
        <f t="shared" si="2"/>
        <v>0</v>
      </c>
      <c r="N13" s="64" t="e">
        <f t="shared" si="3"/>
        <v>#REF!</v>
      </c>
      <c r="O13" s="54" t="e">
        <f t="shared" si="4"/>
        <v>#REF!</v>
      </c>
      <c r="P13" s="55" t="e">
        <f t="shared" si="5"/>
        <v>#REF!</v>
      </c>
    </row>
    <row r="14" spans="1:16" x14ac:dyDescent="0.25">
      <c r="A14" s="133" t="s">
        <v>67</v>
      </c>
      <c r="B14" s="86" t="s">
        <v>132</v>
      </c>
      <c r="C14" s="124"/>
      <c r="D14" s="87" t="s">
        <v>68</v>
      </c>
      <c r="E14" s="86" t="s">
        <v>132</v>
      </c>
      <c r="F14" s="124"/>
      <c r="G14" s="87" t="s">
        <v>69</v>
      </c>
      <c r="H14" s="86" t="s">
        <v>132</v>
      </c>
      <c r="I14" s="124"/>
      <c r="K14" s="51">
        <f t="shared" si="0"/>
        <v>0</v>
      </c>
      <c r="L14" s="54">
        <f t="shared" si="1"/>
        <v>0</v>
      </c>
      <c r="M14" s="54">
        <f t="shared" si="2"/>
        <v>0</v>
      </c>
      <c r="N14" s="64" t="e">
        <f t="shared" si="3"/>
        <v>#REF!</v>
      </c>
      <c r="O14" s="54" t="e">
        <f t="shared" si="4"/>
        <v>#REF!</v>
      </c>
      <c r="P14" s="55" t="e">
        <f t="shared" si="5"/>
        <v>#REF!</v>
      </c>
    </row>
    <row r="15" spans="1:16" x14ac:dyDescent="0.25">
      <c r="A15" s="118" t="s">
        <v>70</v>
      </c>
      <c r="B15" s="134">
        <f>'Til udfyldelse '!C30</f>
        <v>0</v>
      </c>
      <c r="C15" s="154" t="e">
        <f>B15-#REF!</f>
        <v>#REF!</v>
      </c>
      <c r="D15" s="142" t="s">
        <v>71</v>
      </c>
      <c r="E15" s="134">
        <f>'Til udfyldelse '!C58</f>
        <v>0</v>
      </c>
      <c r="F15" s="154" t="e">
        <f>E15-#REF!</f>
        <v>#REF!</v>
      </c>
      <c r="G15" s="142" t="s">
        <v>69</v>
      </c>
      <c r="H15" s="134">
        <f>'Til udfyldelse '!C137</f>
        <v>0</v>
      </c>
      <c r="I15" s="125" t="e">
        <f>H15-#REF!</f>
        <v>#REF!</v>
      </c>
      <c r="K15" s="56"/>
      <c r="L15" s="54">
        <f t="shared" si="1"/>
        <v>0</v>
      </c>
      <c r="M15" s="54">
        <f t="shared" si="2"/>
        <v>0</v>
      </c>
      <c r="N15" s="54"/>
      <c r="O15" s="54" t="e">
        <f t="shared" si="4"/>
        <v>#REF!</v>
      </c>
      <c r="P15" s="55" t="e">
        <f t="shared" si="5"/>
        <v>#REF!</v>
      </c>
    </row>
    <row r="16" spans="1:16" x14ac:dyDescent="0.25">
      <c r="A16" s="118" t="s">
        <v>64</v>
      </c>
      <c r="B16" s="135">
        <f>'Til udfyldelse '!C31</f>
        <v>0</v>
      </c>
      <c r="C16" s="157" t="e">
        <f>B16-#REF!</f>
        <v>#REF!</v>
      </c>
      <c r="D16" s="142" t="s">
        <v>64</v>
      </c>
      <c r="E16" s="135">
        <f>'Til udfyldelse '!C59</f>
        <v>0</v>
      </c>
      <c r="F16" s="157" t="e">
        <f>E16-#REF!</f>
        <v>#REF!</v>
      </c>
      <c r="G16" s="142" t="s">
        <v>64</v>
      </c>
      <c r="H16" s="137">
        <f>'Til udfyldelse '!C138</f>
        <v>0</v>
      </c>
      <c r="I16" s="126" t="e">
        <f>H16-#REF!</f>
        <v>#REF!</v>
      </c>
      <c r="K16" s="57">
        <f t="shared" ref="K16:K23" si="6">B15</f>
        <v>0</v>
      </c>
      <c r="L16" s="58">
        <f t="shared" ref="L16:L23" si="7">E15</f>
        <v>0</v>
      </c>
      <c r="M16" s="58">
        <f>H15</f>
        <v>0</v>
      </c>
      <c r="N16" s="72" t="e">
        <f>C15</f>
        <v>#REF!</v>
      </c>
      <c r="O16" s="72" t="e">
        <f>F15</f>
        <v>#REF!</v>
      </c>
      <c r="P16" s="49" t="e">
        <f>I15</f>
        <v>#REF!</v>
      </c>
    </row>
    <row r="17" spans="1:16" x14ac:dyDescent="0.25">
      <c r="A17" s="119" t="s">
        <v>0</v>
      </c>
      <c r="B17" s="136">
        <f>'Til udfyldelse '!C34</f>
        <v>0</v>
      </c>
      <c r="C17" s="155" t="e">
        <f>B17-#REF!</f>
        <v>#REF!</v>
      </c>
      <c r="D17" s="139" t="s">
        <v>0</v>
      </c>
      <c r="E17" s="136">
        <f>'Til udfyldelse '!C62</f>
        <v>0</v>
      </c>
      <c r="F17" s="155" t="e">
        <f>E17-#REF!</f>
        <v>#REF!</v>
      </c>
      <c r="G17" s="139" t="s">
        <v>0</v>
      </c>
      <c r="H17" s="136">
        <f>'Til udfyldelse '!C141</f>
        <v>0</v>
      </c>
      <c r="I17" s="123" t="e">
        <f>H17-#REF!</f>
        <v>#REF!</v>
      </c>
      <c r="K17" s="59">
        <f>B16</f>
        <v>0</v>
      </c>
      <c r="L17" s="60">
        <f t="shared" si="7"/>
        <v>0</v>
      </c>
      <c r="M17" s="60">
        <f>H16</f>
        <v>0</v>
      </c>
      <c r="N17" s="73" t="e">
        <f t="shared" ref="N17:N23" si="8">C16</f>
        <v>#REF!</v>
      </c>
      <c r="O17" s="73" t="e">
        <f t="shared" ref="O17:O23" si="9">F16</f>
        <v>#REF!</v>
      </c>
      <c r="P17" s="53" t="e">
        <f t="shared" ref="P17:P23" si="10">I16</f>
        <v>#REF!</v>
      </c>
    </row>
    <row r="18" spans="1:16" x14ac:dyDescent="0.25">
      <c r="A18" s="119" t="s">
        <v>1</v>
      </c>
      <c r="B18" s="136">
        <f>'Til udfyldelse '!C35</f>
        <v>0</v>
      </c>
      <c r="C18" s="155" t="e">
        <f>B18-#REF!</f>
        <v>#REF!</v>
      </c>
      <c r="D18" s="139" t="s">
        <v>1</v>
      </c>
      <c r="E18" s="136">
        <f>'Til udfyldelse '!C63</f>
        <v>0</v>
      </c>
      <c r="F18" s="155" t="e">
        <f>E18-#REF!</f>
        <v>#REF!</v>
      </c>
      <c r="G18" s="139" t="s">
        <v>1</v>
      </c>
      <c r="H18" s="136">
        <f>'Til udfyldelse '!C142</f>
        <v>0</v>
      </c>
      <c r="I18" s="123" t="e">
        <f>H18-#REF!</f>
        <v>#REF!</v>
      </c>
      <c r="K18" s="61">
        <f t="shared" si="6"/>
        <v>0</v>
      </c>
      <c r="L18" s="62">
        <f t="shared" si="7"/>
        <v>0</v>
      </c>
      <c r="M18" s="62">
        <f>H17</f>
        <v>0</v>
      </c>
      <c r="N18" s="75" t="e">
        <f t="shared" si="8"/>
        <v>#REF!</v>
      </c>
      <c r="O18" s="54" t="e">
        <f t="shared" si="9"/>
        <v>#REF!</v>
      </c>
      <c r="P18" s="55" t="e">
        <f t="shared" si="10"/>
        <v>#REF!</v>
      </c>
    </row>
    <row r="19" spans="1:16" x14ac:dyDescent="0.25">
      <c r="A19" s="119" t="s">
        <v>2</v>
      </c>
      <c r="B19" s="136">
        <f>'Til udfyldelse '!C36</f>
        <v>0</v>
      </c>
      <c r="C19" s="155" t="e">
        <f>B19-#REF!</f>
        <v>#REF!</v>
      </c>
      <c r="D19" s="139" t="s">
        <v>2</v>
      </c>
      <c r="E19" s="136">
        <f>'Til udfyldelse '!C64</f>
        <v>0</v>
      </c>
      <c r="F19" s="155" t="e">
        <f>E19-#REF!</f>
        <v>#REF!</v>
      </c>
      <c r="G19" s="139" t="s">
        <v>2</v>
      </c>
      <c r="H19" s="136">
        <f>'Til udfyldelse '!C143</f>
        <v>0</v>
      </c>
      <c r="I19" s="123" t="e">
        <f>H19-#REF!</f>
        <v>#REF!</v>
      </c>
      <c r="K19" s="61">
        <f t="shared" si="6"/>
        <v>0</v>
      </c>
      <c r="L19" s="62">
        <f t="shared" si="7"/>
        <v>0</v>
      </c>
      <c r="M19" s="62">
        <f t="shared" ref="M19" si="11">H18</f>
        <v>0</v>
      </c>
      <c r="N19" s="75" t="e">
        <f t="shared" si="8"/>
        <v>#REF!</v>
      </c>
      <c r="O19" s="54" t="e">
        <f t="shared" si="9"/>
        <v>#REF!</v>
      </c>
      <c r="P19" s="55" t="e">
        <f t="shared" si="10"/>
        <v>#REF!</v>
      </c>
    </row>
    <row r="20" spans="1:16" x14ac:dyDescent="0.25">
      <c r="A20" s="119" t="s">
        <v>3</v>
      </c>
      <c r="B20" s="136">
        <f>'Til udfyldelse '!C37</f>
        <v>0</v>
      </c>
      <c r="C20" s="155" t="e">
        <f>B20-#REF!</f>
        <v>#REF!</v>
      </c>
      <c r="D20" s="139" t="s">
        <v>3</v>
      </c>
      <c r="E20" s="136">
        <f>'Til udfyldelse '!C65</f>
        <v>0</v>
      </c>
      <c r="F20" s="155" t="e">
        <f>E20-#REF!</f>
        <v>#REF!</v>
      </c>
      <c r="G20" s="139" t="s">
        <v>3</v>
      </c>
      <c r="H20" s="136">
        <f>'Til udfyldelse '!C144</f>
        <v>0</v>
      </c>
      <c r="I20" s="123" t="e">
        <f>H20-#REF!</f>
        <v>#REF!</v>
      </c>
      <c r="K20" s="61">
        <f t="shared" si="6"/>
        <v>0</v>
      </c>
      <c r="L20" s="62">
        <f t="shared" si="7"/>
        <v>0</v>
      </c>
      <c r="M20" s="62">
        <f>H19</f>
        <v>0</v>
      </c>
      <c r="N20" s="75" t="e">
        <f t="shared" si="8"/>
        <v>#REF!</v>
      </c>
      <c r="O20" s="54" t="e">
        <f t="shared" si="9"/>
        <v>#REF!</v>
      </c>
      <c r="P20" s="55" t="e">
        <f t="shared" si="10"/>
        <v>#REF!</v>
      </c>
    </row>
    <row r="21" spans="1:16" x14ac:dyDescent="0.25">
      <c r="A21" s="119" t="s">
        <v>4</v>
      </c>
      <c r="B21" s="136">
        <f>'Til udfyldelse '!C38</f>
        <v>0</v>
      </c>
      <c r="C21" s="155" t="e">
        <f>B21-#REF!</f>
        <v>#REF!</v>
      </c>
      <c r="D21" s="139" t="s">
        <v>4</v>
      </c>
      <c r="E21" s="136">
        <f>'Til udfyldelse '!C66</f>
        <v>0</v>
      </c>
      <c r="F21" s="155" t="e">
        <f>E21-#REF!</f>
        <v>#REF!</v>
      </c>
      <c r="G21" s="139" t="s">
        <v>4</v>
      </c>
      <c r="H21" s="136">
        <f>'Til udfyldelse '!C145</f>
        <v>0</v>
      </c>
      <c r="I21" s="123" t="e">
        <f>H21-#REF!</f>
        <v>#REF!</v>
      </c>
      <c r="K21" s="61">
        <f t="shared" si="6"/>
        <v>0</v>
      </c>
      <c r="L21" s="62">
        <f t="shared" si="7"/>
        <v>0</v>
      </c>
      <c r="M21" s="62">
        <f>H20</f>
        <v>0</v>
      </c>
      <c r="N21" s="75" t="e">
        <f t="shared" si="8"/>
        <v>#REF!</v>
      </c>
      <c r="O21" s="54" t="e">
        <f t="shared" si="9"/>
        <v>#REF!</v>
      </c>
      <c r="P21" s="55" t="e">
        <f t="shared" si="10"/>
        <v>#REF!</v>
      </c>
    </row>
    <row r="22" spans="1:16" x14ac:dyDescent="0.25">
      <c r="A22" s="132" t="s">
        <v>5</v>
      </c>
      <c r="B22" s="136">
        <f>'Til udfyldelse '!C39</f>
        <v>0</v>
      </c>
      <c r="C22" s="155" t="e">
        <f>B22-#REF!</f>
        <v>#REF!</v>
      </c>
      <c r="D22" s="139" t="s">
        <v>5</v>
      </c>
      <c r="E22" s="136">
        <f>'Til udfyldelse '!C67</f>
        <v>0</v>
      </c>
      <c r="F22" s="155" t="e">
        <f>E22-#REF!</f>
        <v>#REF!</v>
      </c>
      <c r="G22" s="139" t="s">
        <v>5</v>
      </c>
      <c r="H22" s="136">
        <f>'Til udfyldelse '!C146</f>
        <v>0</v>
      </c>
      <c r="I22" s="123" t="e">
        <f>H22-#REF!</f>
        <v>#REF!</v>
      </c>
      <c r="K22" s="61">
        <f t="shared" si="6"/>
        <v>0</v>
      </c>
      <c r="L22" s="62">
        <f t="shared" si="7"/>
        <v>0</v>
      </c>
      <c r="M22" s="62">
        <f>H21</f>
        <v>0</v>
      </c>
      <c r="N22" s="75" t="e">
        <f t="shared" si="8"/>
        <v>#REF!</v>
      </c>
      <c r="O22" s="54" t="e">
        <f t="shared" si="9"/>
        <v>#REF!</v>
      </c>
      <c r="P22" s="55" t="e">
        <f t="shared" si="10"/>
        <v>#REF!</v>
      </c>
    </row>
    <row r="23" spans="1:16" x14ac:dyDescent="0.25">
      <c r="A23" s="88"/>
      <c r="B23" s="138"/>
      <c r="C23" s="127"/>
      <c r="D23" s="138"/>
      <c r="E23" s="138"/>
      <c r="F23" s="127"/>
      <c r="G23" s="138"/>
      <c r="H23" s="138"/>
      <c r="I23" s="127"/>
      <c r="K23" s="61">
        <f t="shared" si="6"/>
        <v>0</v>
      </c>
      <c r="L23" s="54">
        <f t="shared" si="7"/>
        <v>0</v>
      </c>
      <c r="M23" s="54">
        <f>H22</f>
        <v>0</v>
      </c>
      <c r="N23" s="75" t="e">
        <f t="shared" si="8"/>
        <v>#REF!</v>
      </c>
      <c r="O23" s="54" t="e">
        <f t="shared" si="9"/>
        <v>#REF!</v>
      </c>
      <c r="P23" s="55" t="e">
        <f t="shared" si="10"/>
        <v>#REF!</v>
      </c>
    </row>
    <row r="24" spans="1:16" x14ac:dyDescent="0.25">
      <c r="A24" s="159" t="s">
        <v>72</v>
      </c>
      <c r="B24" s="139"/>
      <c r="C24" s="128"/>
      <c r="D24" s="139"/>
      <c r="E24" s="139"/>
      <c r="F24" s="128"/>
      <c r="G24" s="139"/>
      <c r="H24" s="139"/>
      <c r="I24" s="128"/>
      <c r="K24" s="57">
        <f>B25</f>
        <v>0</v>
      </c>
      <c r="L24" s="58">
        <f>E26</f>
        <v>0</v>
      </c>
      <c r="M24" s="58">
        <f>H26</f>
        <v>0</v>
      </c>
      <c r="N24" s="72" t="e">
        <f>C25</f>
        <v>#REF!</v>
      </c>
      <c r="O24" s="72" t="e">
        <f>F25</f>
        <v>#REF!</v>
      </c>
      <c r="P24" s="77" t="e">
        <f>I25</f>
        <v>#REF!</v>
      </c>
    </row>
    <row r="25" spans="1:16" x14ac:dyDescent="0.25">
      <c r="A25" s="119" t="s">
        <v>73</v>
      </c>
      <c r="B25" s="140">
        <f>B15*B16</f>
        <v>0</v>
      </c>
      <c r="C25" s="129" t="e">
        <f>'Dataark (skal ikke udfyldes)'!B25-#REF!*#REF!</f>
        <v>#REF!</v>
      </c>
      <c r="D25" s="139" t="s">
        <v>130</v>
      </c>
      <c r="E25" s="140">
        <f>E5+E6</f>
        <v>0</v>
      </c>
      <c r="F25" s="129" t="e">
        <f>E25-(#REF!+#REF!)</f>
        <v>#REF!</v>
      </c>
      <c r="G25" s="139" t="s">
        <v>129</v>
      </c>
      <c r="H25" s="140">
        <f>H5+H6</f>
        <v>0</v>
      </c>
      <c r="I25" s="129" t="e">
        <f>H25-(#REF!+#REF!)</f>
        <v>#REF!</v>
      </c>
      <c r="K25" s="57">
        <f>B26</f>
        <v>0</v>
      </c>
      <c r="L25" s="58">
        <f>E27</f>
        <v>0</v>
      </c>
      <c r="M25" s="58">
        <f>H27</f>
        <v>0</v>
      </c>
      <c r="N25" s="72" t="e">
        <f>C26</f>
        <v>#REF!</v>
      </c>
      <c r="O25" s="72" t="e">
        <f>F26</f>
        <v>#REF!</v>
      </c>
      <c r="P25" s="77" t="e">
        <f t="shared" ref="P25:P26" si="12">I26</f>
        <v>#REF!</v>
      </c>
    </row>
    <row r="26" spans="1:16" x14ac:dyDescent="0.25">
      <c r="A26" s="119" t="s">
        <v>75</v>
      </c>
      <c r="B26" s="162">
        <f>B25+(B5*B6)</f>
        <v>0</v>
      </c>
      <c r="C26" s="129" t="e">
        <f>B26-(#REF!*#REF!+#REF!*#REF!)</f>
        <v>#REF!</v>
      </c>
      <c r="D26" s="139" t="s">
        <v>74</v>
      </c>
      <c r="E26" s="162">
        <f>E15*E16</f>
        <v>0</v>
      </c>
      <c r="F26" s="129" t="e">
        <f>E26-#REF!*#REF!</f>
        <v>#REF!</v>
      </c>
      <c r="G26" s="139" t="s">
        <v>102</v>
      </c>
      <c r="H26" s="141">
        <f>H15*H16</f>
        <v>0</v>
      </c>
      <c r="I26" s="129" t="e">
        <f>H26-(#REF!*#REF!)</f>
        <v>#REF!</v>
      </c>
      <c r="K26" s="47">
        <f>A29</f>
        <v>0</v>
      </c>
      <c r="L26" s="63"/>
      <c r="M26" s="48"/>
      <c r="N26" s="71"/>
      <c r="O26" s="71" t="e">
        <f>F27</f>
        <v>#REF!</v>
      </c>
      <c r="P26" s="77" t="e">
        <f t="shared" si="12"/>
        <v>#REF!</v>
      </c>
    </row>
    <row r="27" spans="1:16" x14ac:dyDescent="0.25">
      <c r="A27" s="119"/>
      <c r="B27" s="139"/>
      <c r="C27" s="158"/>
      <c r="D27" s="139" t="s">
        <v>76</v>
      </c>
      <c r="E27" s="162">
        <f>E26+(E6*E7)</f>
        <v>0</v>
      </c>
      <c r="F27" s="147" t="e">
        <f>E27-F32</f>
        <v>#REF!</v>
      </c>
      <c r="G27" s="139" t="s">
        <v>103</v>
      </c>
      <c r="H27" s="142">
        <f>H26+(H6*H7)</f>
        <v>0</v>
      </c>
      <c r="I27" s="129" t="e">
        <f>H27-I32</f>
        <v>#REF!</v>
      </c>
      <c r="K27" s="47">
        <f>A31</f>
        <v>0</v>
      </c>
      <c r="L27" s="63"/>
      <c r="M27" s="63"/>
      <c r="N27" s="48" t="e">
        <f>C35</f>
        <v>#REF!</v>
      </c>
      <c r="O27" s="48" t="e">
        <f>F35</f>
        <v>#REF!</v>
      </c>
      <c r="P27" s="79"/>
    </row>
    <row r="28" spans="1:16" x14ac:dyDescent="0.25">
      <c r="A28" s="143" t="s">
        <v>77</v>
      </c>
      <c r="B28" s="139"/>
      <c r="C28" s="128"/>
      <c r="D28" s="139"/>
      <c r="E28" s="139"/>
      <c r="F28" s="128"/>
      <c r="G28" s="139"/>
      <c r="H28" s="139"/>
      <c r="I28" s="128"/>
      <c r="K28" s="47">
        <f>B35</f>
        <v>0</v>
      </c>
      <c r="L28" s="48">
        <f>E35</f>
        <v>0</v>
      </c>
      <c r="M28" s="76">
        <f>H35</f>
        <v>0</v>
      </c>
      <c r="N28" s="48" t="e">
        <f>C36</f>
        <v>#REF!</v>
      </c>
      <c r="O28" s="54" t="e">
        <f>F36</f>
        <v>#REF!</v>
      </c>
      <c r="P28" s="79"/>
    </row>
    <row r="29" spans="1:16" x14ac:dyDescent="0.25">
      <c r="A29" s="160">
        <f>B25+E26+H26</f>
        <v>0</v>
      </c>
      <c r="B29" s="139"/>
      <c r="C29" s="129" t="e">
        <f>C25+F26+I26</f>
        <v>#REF!</v>
      </c>
      <c r="D29" s="139"/>
      <c r="E29" s="139"/>
      <c r="F29" s="128"/>
      <c r="G29" s="139"/>
      <c r="H29" s="139"/>
      <c r="I29" s="128"/>
      <c r="K29" s="56">
        <f>B36</f>
        <v>0</v>
      </c>
      <c r="L29" s="64">
        <f>E36</f>
        <v>0</v>
      </c>
      <c r="M29" s="63"/>
      <c r="N29" s="71" t="e">
        <f>C42</f>
        <v>#REF!</v>
      </c>
      <c r="O29" s="71" t="e">
        <f>F42</f>
        <v>#REF!</v>
      </c>
      <c r="P29" s="79"/>
    </row>
    <row r="30" spans="1:16" x14ac:dyDescent="0.25">
      <c r="A30" s="143" t="s">
        <v>101</v>
      </c>
      <c r="B30" s="139"/>
      <c r="C30" s="128"/>
      <c r="D30" s="139"/>
      <c r="E30" s="139"/>
      <c r="F30" s="128"/>
      <c r="G30" s="139"/>
      <c r="H30" s="139"/>
      <c r="I30" s="128"/>
      <c r="K30" s="47">
        <f>A42</f>
        <v>0</v>
      </c>
      <c r="L30" s="48">
        <f>D42</f>
        <v>0</v>
      </c>
      <c r="M30" s="48">
        <f>G42</f>
        <v>0</v>
      </c>
      <c r="N30" s="48" t="e">
        <f>C48</f>
        <v>#REF!</v>
      </c>
      <c r="O30" s="72"/>
      <c r="P30" s="77" t="e">
        <f>F46</f>
        <v>#REF!</v>
      </c>
    </row>
    <row r="31" spans="1:16" x14ac:dyDescent="0.25">
      <c r="A31" s="144">
        <f>B26+E27+H27</f>
        <v>0</v>
      </c>
      <c r="B31" s="139"/>
      <c r="C31" s="129" t="e">
        <f>C26+F27+I27</f>
        <v>#REF!</v>
      </c>
      <c r="D31" s="139"/>
      <c r="E31" s="139"/>
      <c r="F31" s="128"/>
      <c r="G31" s="139"/>
      <c r="H31" s="165"/>
      <c r="I31" s="128"/>
      <c r="K31" s="65">
        <f>B46</f>
        <v>0</v>
      </c>
      <c r="L31" s="63">
        <f t="shared" ref="L31:L37" si="13">E46</f>
        <v>0</v>
      </c>
      <c r="M31" s="63"/>
      <c r="N31" s="48" t="e">
        <f>C49</f>
        <v>#N/A</v>
      </c>
      <c r="O31" s="72"/>
      <c r="P31" s="77" t="e">
        <f t="shared" ref="P31:P36" si="14">F47</f>
        <v>#REF!</v>
      </c>
    </row>
    <row r="32" spans="1:16" x14ac:dyDescent="0.25">
      <c r="A32" s="70"/>
      <c r="B32" s="163"/>
      <c r="C32" s="117"/>
      <c r="D32" s="164"/>
      <c r="E32" s="164"/>
      <c r="F32" s="171" t="e">
        <f>(#REF!*#REF!)+(#REF!*#REF!)</f>
        <v>#REF!</v>
      </c>
      <c r="G32" s="139"/>
      <c r="H32" s="139"/>
      <c r="I32" s="130" t="e">
        <f>(#REF!*#REF!+#REF!*#REF!)</f>
        <v>#REF!</v>
      </c>
      <c r="K32" s="65">
        <f>B47</f>
        <v>0</v>
      </c>
      <c r="L32" s="63">
        <f t="shared" si="13"/>
        <v>0</v>
      </c>
      <c r="M32" s="63"/>
      <c r="N32" s="48" t="e">
        <f>C53</f>
        <v>#REF!</v>
      </c>
      <c r="O32" s="72"/>
      <c r="P32" s="77" t="e">
        <f t="shared" si="14"/>
        <v>#REF!</v>
      </c>
    </row>
    <row r="33" spans="1:16" ht="18.75" x14ac:dyDescent="0.3">
      <c r="A33" s="90" t="s">
        <v>78</v>
      </c>
      <c r="B33" s="91"/>
      <c r="C33" s="196"/>
      <c r="D33" s="92" t="s">
        <v>79</v>
      </c>
      <c r="E33" s="93"/>
      <c r="F33" s="195"/>
      <c r="G33" s="166" t="s">
        <v>80</v>
      </c>
      <c r="H33" s="93"/>
      <c r="I33" s="4"/>
      <c r="K33" s="56">
        <f>B48</f>
        <v>0</v>
      </c>
      <c r="L33" s="63">
        <f t="shared" si="13"/>
        <v>0</v>
      </c>
      <c r="M33" s="63"/>
      <c r="N33" s="48" t="e">
        <f>C54</f>
        <v>#REF!</v>
      </c>
      <c r="O33" s="72"/>
      <c r="P33" s="77" t="e">
        <f t="shared" si="14"/>
        <v>#REF!</v>
      </c>
    </row>
    <row r="34" spans="1:16" x14ac:dyDescent="0.25">
      <c r="A34" s="131"/>
      <c r="B34" s="86" t="s">
        <v>132</v>
      </c>
      <c r="C34" s="120"/>
      <c r="D34" s="85"/>
      <c r="E34" s="86" t="s">
        <v>132</v>
      </c>
      <c r="F34" s="120"/>
      <c r="G34" s="85"/>
      <c r="H34" s="85"/>
      <c r="I34" s="120"/>
      <c r="K34" s="56" t="e">
        <f>B49</f>
        <v>#N/A</v>
      </c>
      <c r="L34" s="63">
        <f t="shared" si="13"/>
        <v>0</v>
      </c>
      <c r="M34" s="63"/>
      <c r="N34" s="71"/>
      <c r="O34" s="72"/>
      <c r="P34" s="77" t="e">
        <f t="shared" si="14"/>
        <v>#REF!</v>
      </c>
    </row>
    <row r="35" spans="1:16" x14ac:dyDescent="0.25">
      <c r="A35" s="118" t="s">
        <v>81</v>
      </c>
      <c r="B35" s="173">
        <f>'Til udfyldelse '!C71</f>
        <v>0</v>
      </c>
      <c r="C35" s="172" t="e">
        <f>B35-#REF!</f>
        <v>#REF!</v>
      </c>
      <c r="D35" s="142" t="s">
        <v>82</v>
      </c>
      <c r="E35" s="173">
        <f>'Til udfyldelse '!C76</f>
        <v>0</v>
      </c>
      <c r="F35" s="172" t="e">
        <f>E35-#REF!</f>
        <v>#REF!</v>
      </c>
      <c r="G35" s="142" t="s">
        <v>105</v>
      </c>
      <c r="H35" s="139"/>
      <c r="I35" s="128"/>
      <c r="K35" s="65" t="e">
        <f>B51</f>
        <v>#REF!</v>
      </c>
      <c r="L35" s="63">
        <f t="shared" si="13"/>
        <v>0</v>
      </c>
      <c r="M35" s="63"/>
      <c r="N35" s="71"/>
      <c r="O35" s="72"/>
      <c r="P35" s="77" t="str">
        <f t="shared" si="14"/>
        <v>-</v>
      </c>
    </row>
    <row r="36" spans="1:16" x14ac:dyDescent="0.25">
      <c r="A36" s="118" t="s">
        <v>83</v>
      </c>
      <c r="B36" s="161">
        <f>'Til udfyldelse '!C72</f>
        <v>0</v>
      </c>
      <c r="C36" s="172" t="e">
        <f>B36-#REF!</f>
        <v>#REF!</v>
      </c>
      <c r="D36" s="142" t="s">
        <v>84</v>
      </c>
      <c r="E36" s="136">
        <f>'Til udfyldelse '!C77</f>
        <v>0</v>
      </c>
      <c r="F36" s="155" t="e">
        <f>E36-#REF!</f>
        <v>#REF!</v>
      </c>
      <c r="G36" s="148" t="e">
        <f>VLOOKUP(H35,L52:M53,2,)</f>
        <v>#N/A</v>
      </c>
      <c r="H36" s="139"/>
      <c r="I36" s="128"/>
      <c r="K36" s="65" t="e">
        <f>B52</f>
        <v>#REF!</v>
      </c>
      <c r="L36" s="63" t="e">
        <f t="shared" si="13"/>
        <v>#REF!</v>
      </c>
      <c r="M36" s="63"/>
      <c r="N36" s="71"/>
      <c r="O36" s="72"/>
      <c r="P36" s="77" t="e">
        <f t="shared" si="14"/>
        <v>#REF!</v>
      </c>
    </row>
    <row r="37" spans="1:16" x14ac:dyDescent="0.25">
      <c r="A37" s="119"/>
      <c r="B37" s="139"/>
      <c r="C37" s="128"/>
      <c r="D37" s="139"/>
      <c r="E37" s="139"/>
      <c r="F37" s="128"/>
      <c r="G37" s="139"/>
      <c r="H37" s="139"/>
      <c r="I37" s="128"/>
      <c r="K37" s="56"/>
      <c r="L37" s="63">
        <f t="shared" si="13"/>
        <v>0</v>
      </c>
      <c r="M37" s="63"/>
      <c r="N37" s="71"/>
      <c r="O37" s="72"/>
      <c r="P37" s="77" t="e">
        <f>#REF!</f>
        <v>#REF!</v>
      </c>
    </row>
    <row r="38" spans="1:16" x14ac:dyDescent="0.25">
      <c r="A38" s="21"/>
      <c r="B38" s="138"/>
      <c r="C38" s="127"/>
      <c r="D38" s="149"/>
      <c r="E38" s="138"/>
      <c r="F38" s="200"/>
      <c r="G38" s="149"/>
      <c r="H38" s="149"/>
      <c r="I38" s="127"/>
      <c r="K38" s="56" t="e">
        <f>B53</f>
        <v>#REF!</v>
      </c>
      <c r="L38" s="63" t="e">
        <f>#REF!</f>
        <v>#REF!</v>
      </c>
      <c r="M38" s="63"/>
      <c r="N38" s="71"/>
      <c r="O38" s="72"/>
      <c r="P38" s="77" t="e">
        <f>#REF!</f>
        <v>#REF!</v>
      </c>
    </row>
    <row r="39" spans="1:16" x14ac:dyDescent="0.25">
      <c r="A39" s="143" t="s">
        <v>72</v>
      </c>
      <c r="B39" s="139"/>
      <c r="C39" s="146" t="s">
        <v>131</v>
      </c>
      <c r="D39" s="150" t="s">
        <v>72</v>
      </c>
      <c r="E39" s="139"/>
      <c r="F39" s="146" t="s">
        <v>131</v>
      </c>
      <c r="G39" s="150" t="s">
        <v>72</v>
      </c>
      <c r="H39" s="139"/>
      <c r="I39" s="128"/>
      <c r="K39" s="56" t="e">
        <f>B54</f>
        <v>#REF!</v>
      </c>
      <c r="L39" s="63" t="e">
        <f>#REF!</f>
        <v>#REF!</v>
      </c>
      <c r="M39" s="63"/>
      <c r="N39" s="71"/>
      <c r="O39" s="72"/>
      <c r="P39" s="77" t="e">
        <f t="shared" ref="P39:P44" si="15">F53</f>
        <v>#REF!</v>
      </c>
    </row>
    <row r="40" spans="1:16" x14ac:dyDescent="0.25">
      <c r="A40" s="119"/>
      <c r="B40" s="139"/>
      <c r="C40" s="128"/>
      <c r="D40" s="139"/>
      <c r="E40" s="139"/>
      <c r="F40" s="128"/>
      <c r="G40" s="139"/>
      <c r="H40" s="139"/>
      <c r="I40" s="128"/>
      <c r="K40" s="56"/>
      <c r="L40" s="63">
        <f t="shared" ref="L40:L45" si="16">E53</f>
        <v>0</v>
      </c>
      <c r="M40" s="63"/>
      <c r="N40" s="71"/>
      <c r="O40" s="72"/>
      <c r="P40" s="77" t="e">
        <f t="shared" si="15"/>
        <v>#REF!</v>
      </c>
    </row>
    <row r="41" spans="1:16" x14ac:dyDescent="0.25">
      <c r="A41" s="143" t="s">
        <v>85</v>
      </c>
      <c r="B41" s="139"/>
      <c r="C41" s="128"/>
      <c r="D41" s="150" t="s">
        <v>106</v>
      </c>
      <c r="E41" s="139"/>
      <c r="F41" s="128"/>
      <c r="G41" s="151" t="s">
        <v>86</v>
      </c>
      <c r="H41" s="139"/>
      <c r="I41" s="128"/>
      <c r="K41" s="56"/>
      <c r="L41" s="63">
        <f t="shared" si="16"/>
        <v>0</v>
      </c>
      <c r="M41" s="63"/>
      <c r="N41" s="71"/>
      <c r="O41" s="72"/>
      <c r="P41" s="77" t="e">
        <f t="shared" si="15"/>
        <v>#REF!</v>
      </c>
    </row>
    <row r="42" spans="1:16" x14ac:dyDescent="0.25">
      <c r="A42" s="144">
        <f>B35*B36</f>
        <v>0</v>
      </c>
      <c r="B42" s="139"/>
      <c r="C42" s="147" t="e">
        <f>A42-(#REF!*#REF!)</f>
        <v>#REF!</v>
      </c>
      <c r="D42" s="174">
        <f>E35*E36</f>
        <v>0</v>
      </c>
      <c r="E42" s="139"/>
      <c r="F42" s="147" t="e">
        <f>D42-(#REF!*#REF!)</f>
        <v>#REF!</v>
      </c>
      <c r="G42" s="152">
        <f>'Til udfyldelse '!C152</f>
        <v>0</v>
      </c>
      <c r="H42" s="139"/>
      <c r="I42" s="128"/>
      <c r="K42" s="56"/>
      <c r="L42" s="63">
        <f t="shared" si="16"/>
        <v>0</v>
      </c>
      <c r="M42" s="63"/>
      <c r="N42" s="71"/>
      <c r="O42" s="72"/>
      <c r="P42" s="77" t="e">
        <f t="shared" si="15"/>
        <v>#REF!</v>
      </c>
    </row>
    <row r="43" spans="1:16" x14ac:dyDescent="0.25">
      <c r="K43" s="56"/>
      <c r="L43" s="63">
        <f t="shared" si="16"/>
        <v>0</v>
      </c>
      <c r="M43" s="63"/>
      <c r="N43" s="71"/>
      <c r="O43" s="72"/>
      <c r="P43" s="77" t="e">
        <f t="shared" si="15"/>
        <v>#REF!</v>
      </c>
    </row>
    <row r="44" spans="1:16" ht="18.75" x14ac:dyDescent="0.3">
      <c r="A44" s="92" t="s">
        <v>87</v>
      </c>
      <c r="B44" s="93"/>
      <c r="C44" s="199"/>
      <c r="D44" s="92" t="s">
        <v>88</v>
      </c>
      <c r="E44" s="94"/>
      <c r="F44" s="4"/>
      <c r="G44" s="41"/>
      <c r="H44" s="41"/>
      <c r="I44" s="41"/>
      <c r="K44" s="56"/>
      <c r="L44" s="63">
        <f t="shared" si="16"/>
        <v>0</v>
      </c>
      <c r="M44" s="58" t="e">
        <f>VLOOKUP(B46,$L$52:$M$53,2,)</f>
        <v>#N/A</v>
      </c>
      <c r="N44" s="71"/>
      <c r="O44" s="72"/>
      <c r="P44" s="77" t="e">
        <f t="shared" si="15"/>
        <v>#REF!</v>
      </c>
    </row>
    <row r="45" spans="1:16" x14ac:dyDescent="0.25">
      <c r="A45" s="131"/>
      <c r="B45" s="86" t="s">
        <v>132</v>
      </c>
      <c r="C45" s="120"/>
      <c r="D45" s="85"/>
      <c r="E45" s="86" t="s">
        <v>143</v>
      </c>
      <c r="F45" s="120"/>
      <c r="K45" s="56"/>
      <c r="L45" s="63">
        <f t="shared" si="16"/>
        <v>0</v>
      </c>
      <c r="M45" s="58" t="e">
        <f>VLOOKUP(B47,$L$52:$M$53,2,)</f>
        <v>#N/A</v>
      </c>
      <c r="N45" s="48" t="e">
        <f>C65</f>
        <v>#REF!</v>
      </c>
      <c r="O45" s="71"/>
      <c r="P45" s="49" t="e">
        <f>F65</f>
        <v>#REF!</v>
      </c>
    </row>
    <row r="46" spans="1:16" x14ac:dyDescent="0.25">
      <c r="A46" s="118" t="s">
        <v>108</v>
      </c>
      <c r="B46" s="186">
        <f>'Til udfyldelse '!C107</f>
        <v>0</v>
      </c>
      <c r="C46" s="176" t="s">
        <v>133</v>
      </c>
      <c r="D46" s="189" t="s">
        <v>126</v>
      </c>
      <c r="E46" s="140">
        <f>'Til udfyldelse '!C81</f>
        <v>0</v>
      </c>
      <c r="F46" s="129" t="e">
        <f>E46-#REF!</f>
        <v>#REF!</v>
      </c>
      <c r="K46" s="56"/>
      <c r="L46" s="63"/>
      <c r="M46" s="58" t="e">
        <f>VLOOKUP(B51,$L$52:$M$53,2,)</f>
        <v>#REF!</v>
      </c>
      <c r="N46" s="48" t="e">
        <f>C67</f>
        <v>#N/A</v>
      </c>
      <c r="O46" s="71"/>
      <c r="P46" s="80" t="e">
        <f>F67</f>
        <v>#REF!</v>
      </c>
    </row>
    <row r="47" spans="1:16" ht="15.75" thickBot="1" x14ac:dyDescent="0.3">
      <c r="A47" s="118" t="s">
        <v>109</v>
      </c>
      <c r="B47" s="186">
        <f>'Til udfyldelse '!C108</f>
        <v>0</v>
      </c>
      <c r="C47" s="176" t="s">
        <v>133</v>
      </c>
      <c r="D47" s="142" t="s">
        <v>89</v>
      </c>
      <c r="E47" s="140">
        <f>'Til udfyldelse '!C88</f>
        <v>0</v>
      </c>
      <c r="F47" s="129" t="e">
        <f>E47-#REF!</f>
        <v>#REF!</v>
      </c>
      <c r="K47" s="66"/>
      <c r="L47" s="67"/>
      <c r="M47" s="81" t="e">
        <f>VLOOKUP(B52,$L$52:$M$53,2,)</f>
        <v>#REF!</v>
      </c>
      <c r="N47" s="82"/>
      <c r="O47" s="82"/>
      <c r="P47" s="83"/>
    </row>
    <row r="48" spans="1:16" x14ac:dyDescent="0.25">
      <c r="A48" s="183" t="s">
        <v>91</v>
      </c>
      <c r="B48" s="187">
        <f>'Til udfyldelse '!C110</f>
        <v>0</v>
      </c>
      <c r="C48" s="177" t="e">
        <f>'Til udfyldelse '!C110-#REF!</f>
        <v>#REF!</v>
      </c>
      <c r="D48" s="190" t="s">
        <v>90</v>
      </c>
      <c r="E48" s="140">
        <f>'Til udfyldelse '!C84</f>
        <v>0</v>
      </c>
      <c r="F48" s="129" t="e">
        <f>E48-#REF!</f>
        <v>#REF!</v>
      </c>
    </row>
    <row r="49" spans="1:15" x14ac:dyDescent="0.25">
      <c r="A49" s="183" t="s">
        <v>155</v>
      </c>
      <c r="B49" s="188" t="e">
        <f>VLOOKUP(I65,L57:M63,2,)</f>
        <v>#N/A</v>
      </c>
      <c r="C49" s="177" t="e">
        <f>B49-#REF!</f>
        <v>#N/A</v>
      </c>
      <c r="D49" s="190" t="s">
        <v>92</v>
      </c>
      <c r="E49" s="140">
        <f>'Til udfyldelse '!C85</f>
        <v>0</v>
      </c>
      <c r="F49" s="129" t="e">
        <f>E49-#REF!</f>
        <v>#REF!</v>
      </c>
    </row>
    <row r="50" spans="1:15" x14ac:dyDescent="0.25">
      <c r="A50" s="119"/>
      <c r="B50" s="162"/>
      <c r="C50" s="147"/>
      <c r="D50" s="190" t="s">
        <v>93</v>
      </c>
      <c r="E50" s="140">
        <f>'Til udfyldelse '!C86</f>
        <v>0</v>
      </c>
      <c r="F50" s="129" t="e">
        <f>E50-#REF!</f>
        <v>#REF!</v>
      </c>
      <c r="H50" s="69"/>
      <c r="I50" s="69"/>
      <c r="J50" s="69"/>
      <c r="K50" s="69"/>
      <c r="L50" s="69"/>
      <c r="M50" s="69"/>
      <c r="N50" s="69"/>
      <c r="O50" s="69"/>
    </row>
    <row r="51" spans="1:15" x14ac:dyDescent="0.25">
      <c r="A51" s="118" t="s">
        <v>110</v>
      </c>
      <c r="B51" s="186" t="e">
        <f>'Til udfyldelse '!#REF!</f>
        <v>#REF!</v>
      </c>
      <c r="C51" s="176" t="s">
        <v>133</v>
      </c>
      <c r="D51" s="139" t="s">
        <v>94</v>
      </c>
      <c r="E51" s="140" t="e">
        <f>'Til udfyldelse '!#REF!</f>
        <v>#REF!</v>
      </c>
      <c r="F51" s="129" t="s">
        <v>133</v>
      </c>
      <c r="H51" s="69"/>
      <c r="I51" s="69"/>
      <c r="J51" s="69"/>
      <c r="K51" s="69"/>
      <c r="L51" s="69"/>
      <c r="M51" s="69"/>
      <c r="N51" s="69"/>
      <c r="O51" s="69"/>
    </row>
    <row r="52" spans="1:15" x14ac:dyDescent="0.25">
      <c r="A52" s="118" t="s">
        <v>111</v>
      </c>
      <c r="B52" s="186" t="e">
        <f>'Til udfyldelse '!#REF!</f>
        <v>#REF!</v>
      </c>
      <c r="C52" s="176" t="s">
        <v>133</v>
      </c>
      <c r="D52" s="139" t="s">
        <v>164</v>
      </c>
      <c r="E52" s="140">
        <f>'Til udfyldelse '!C90</f>
        <v>0</v>
      </c>
      <c r="F52" s="129" t="e">
        <f>E52-#REF!</f>
        <v>#REF!</v>
      </c>
      <c r="H52" s="69"/>
      <c r="I52" s="69"/>
      <c r="J52" s="69"/>
      <c r="K52" s="69"/>
      <c r="L52" s="69" t="s">
        <v>124</v>
      </c>
      <c r="M52" s="69">
        <v>0</v>
      </c>
      <c r="N52" s="69"/>
      <c r="O52" s="69"/>
    </row>
    <row r="53" spans="1:15" x14ac:dyDescent="0.25">
      <c r="A53" s="183" t="s">
        <v>91</v>
      </c>
      <c r="B53" s="187" t="e">
        <f>'Til udfyldelse '!#REF!</f>
        <v>#REF!</v>
      </c>
      <c r="C53" s="177" t="e">
        <f>'Til udfyldelse '!#REF!-#REF!</f>
        <v>#REF!</v>
      </c>
      <c r="D53" s="139" t="s">
        <v>165</v>
      </c>
      <c r="E53" s="140">
        <f>'Til udfyldelse '!C91</f>
        <v>0</v>
      </c>
      <c r="F53" s="129" t="e">
        <f>E53-#REF!</f>
        <v>#REF!</v>
      </c>
      <c r="H53" s="69"/>
      <c r="I53" s="69"/>
      <c r="J53" s="69"/>
      <c r="K53" s="69"/>
      <c r="L53" s="69" t="s">
        <v>123</v>
      </c>
      <c r="M53" s="69">
        <v>1</v>
      </c>
      <c r="N53" s="69"/>
      <c r="O53" s="69"/>
    </row>
    <row r="54" spans="1:15" x14ac:dyDescent="0.25">
      <c r="A54" s="183" t="s">
        <v>155</v>
      </c>
      <c r="B54" s="188" t="e">
        <f>VLOOKUP(I66,L57:M63,2,)</f>
        <v>#REF!</v>
      </c>
      <c r="C54" s="177" t="e">
        <f>B54-#REF!</f>
        <v>#REF!</v>
      </c>
      <c r="D54" s="139" t="s">
        <v>166</v>
      </c>
      <c r="E54" s="140">
        <f>'Til udfyldelse '!C102</f>
        <v>0</v>
      </c>
      <c r="F54" s="129" t="e">
        <f>E54-#REF!</f>
        <v>#REF!</v>
      </c>
      <c r="H54" s="69"/>
      <c r="I54" s="69"/>
      <c r="J54" s="69"/>
      <c r="K54" s="69"/>
      <c r="L54" s="69"/>
      <c r="M54" s="69"/>
      <c r="N54" s="69"/>
      <c r="O54" s="69"/>
    </row>
    <row r="55" spans="1:15" x14ac:dyDescent="0.25">
      <c r="A55" s="170"/>
      <c r="B55" s="161"/>
      <c r="C55" s="145"/>
      <c r="D55" s="190" t="s">
        <v>96</v>
      </c>
      <c r="E55" s="140">
        <f>'Til udfyldelse '!C97</f>
        <v>0</v>
      </c>
      <c r="F55" s="129" t="e">
        <f>E55-#REF!</f>
        <v>#REF!</v>
      </c>
      <c r="H55" s="69"/>
      <c r="I55" s="69"/>
      <c r="J55" s="69"/>
      <c r="K55" s="69"/>
      <c r="L55" s="69"/>
      <c r="M55" s="69"/>
      <c r="N55" s="69"/>
      <c r="O55" s="69"/>
    </row>
    <row r="56" spans="1:15" x14ac:dyDescent="0.25">
      <c r="A56" s="170"/>
      <c r="B56" s="161"/>
      <c r="C56" s="145"/>
      <c r="D56" s="190" t="s">
        <v>97</v>
      </c>
      <c r="E56" s="140">
        <f>'Til udfyldelse '!C98</f>
        <v>0</v>
      </c>
      <c r="F56" s="129" t="e">
        <f>E56-#REF!</f>
        <v>#REF!</v>
      </c>
      <c r="H56" s="69"/>
      <c r="I56" s="69"/>
      <c r="J56" s="69"/>
      <c r="K56" s="69"/>
      <c r="L56" s="69"/>
      <c r="M56" s="69"/>
      <c r="N56" s="69"/>
      <c r="O56" s="69"/>
    </row>
    <row r="57" spans="1:15" x14ac:dyDescent="0.25">
      <c r="A57" s="170"/>
      <c r="B57" s="161"/>
      <c r="C57" s="145"/>
      <c r="D57" s="190" t="s">
        <v>98</v>
      </c>
      <c r="E57" s="140">
        <f>'Til udfyldelse '!C99</f>
        <v>0</v>
      </c>
      <c r="F57" s="129" t="e">
        <f>E57-#REF!</f>
        <v>#REF!</v>
      </c>
      <c r="H57" s="69"/>
      <c r="I57" s="69"/>
      <c r="J57" s="69"/>
      <c r="K57" s="69"/>
      <c r="L57" s="69" t="s">
        <v>147</v>
      </c>
      <c r="M57" s="69">
        <v>10</v>
      </c>
      <c r="N57" s="69"/>
      <c r="O57" s="69"/>
    </row>
    <row r="58" spans="1:15" x14ac:dyDescent="0.25">
      <c r="A58" s="170"/>
      <c r="B58" s="161"/>
      <c r="C58" s="145"/>
      <c r="D58" s="190" t="s">
        <v>95</v>
      </c>
      <c r="E58" s="140">
        <f>'Til udfyldelse '!C100</f>
        <v>0</v>
      </c>
      <c r="F58" s="129" t="e">
        <f>E58-#REF!</f>
        <v>#REF!</v>
      </c>
      <c r="H58" s="69"/>
      <c r="I58" s="69"/>
      <c r="J58" s="69"/>
      <c r="K58" s="69"/>
      <c r="L58" s="69" t="s">
        <v>148</v>
      </c>
      <c r="M58" s="69">
        <v>30</v>
      </c>
      <c r="N58" s="69"/>
      <c r="O58" s="69"/>
    </row>
    <row r="59" spans="1:15" x14ac:dyDescent="0.25">
      <c r="A59" s="170"/>
      <c r="B59" s="161"/>
      <c r="C59" s="145"/>
      <c r="D59" s="161"/>
      <c r="E59" s="161"/>
      <c r="F59" s="145"/>
      <c r="H59" s="69"/>
      <c r="I59" s="69"/>
      <c r="J59" s="69"/>
      <c r="K59" s="69"/>
      <c r="L59" s="106" t="s">
        <v>149</v>
      </c>
      <c r="M59" s="69">
        <v>50</v>
      </c>
      <c r="N59" s="69"/>
      <c r="O59" s="69"/>
    </row>
    <row r="60" spans="1:15" x14ac:dyDescent="0.25">
      <c r="A60" s="153"/>
      <c r="B60" s="161"/>
      <c r="C60" s="202"/>
      <c r="D60" s="161"/>
      <c r="E60" s="161"/>
      <c r="F60" s="145"/>
      <c r="H60" s="69"/>
      <c r="I60" s="69"/>
      <c r="J60" s="69"/>
      <c r="K60" s="69"/>
      <c r="L60" s="106" t="s">
        <v>150</v>
      </c>
      <c r="M60" s="69">
        <v>70</v>
      </c>
      <c r="N60" s="69"/>
      <c r="O60" s="69"/>
    </row>
    <row r="61" spans="1:15" x14ac:dyDescent="0.25">
      <c r="A61" s="88"/>
      <c r="B61" s="89"/>
      <c r="C61" s="127"/>
      <c r="D61" s="88"/>
      <c r="E61" s="89"/>
      <c r="F61" s="200"/>
      <c r="H61" s="69"/>
      <c r="I61" s="69"/>
      <c r="J61" s="69"/>
      <c r="K61" s="69"/>
      <c r="L61" s="106" t="s">
        <v>151</v>
      </c>
      <c r="M61" s="69">
        <v>90</v>
      </c>
      <c r="N61" s="69"/>
      <c r="O61" s="69"/>
    </row>
    <row r="62" spans="1:15" x14ac:dyDescent="0.25">
      <c r="A62" s="143" t="s">
        <v>72</v>
      </c>
      <c r="B62" s="139"/>
      <c r="C62" s="178"/>
      <c r="D62" s="150" t="s">
        <v>72</v>
      </c>
      <c r="E62" s="139"/>
      <c r="F62" s="178"/>
      <c r="H62" s="69"/>
      <c r="I62" s="69"/>
      <c r="J62" s="69"/>
      <c r="K62" s="69"/>
      <c r="L62" s="106" t="s">
        <v>152</v>
      </c>
      <c r="M62" s="69">
        <v>125</v>
      </c>
      <c r="N62" s="69"/>
      <c r="O62" s="69"/>
    </row>
    <row r="63" spans="1:15" x14ac:dyDescent="0.25">
      <c r="A63" s="119"/>
      <c r="B63" s="139"/>
      <c r="C63" s="128"/>
      <c r="D63" s="139"/>
      <c r="E63" s="139"/>
      <c r="F63" s="128"/>
      <c r="H63" s="69"/>
      <c r="I63" s="69"/>
      <c r="J63" s="69"/>
      <c r="K63" s="69"/>
      <c r="L63" s="107" t="s">
        <v>153</v>
      </c>
      <c r="M63" s="69">
        <v>175</v>
      </c>
      <c r="N63" s="69"/>
      <c r="O63" s="69"/>
    </row>
    <row r="64" spans="1:15" x14ac:dyDescent="0.25">
      <c r="A64" s="184" t="s">
        <v>99</v>
      </c>
      <c r="B64" s="191"/>
      <c r="C64" s="179"/>
      <c r="D64" s="192" t="s">
        <v>100</v>
      </c>
      <c r="E64" s="161"/>
      <c r="F64" s="145"/>
      <c r="H64" s="69"/>
      <c r="I64" s="69"/>
      <c r="J64" s="69"/>
      <c r="K64" s="69"/>
      <c r="L64" s="69"/>
      <c r="M64" s="69"/>
      <c r="N64" s="69"/>
      <c r="O64" s="69"/>
    </row>
    <row r="65" spans="1:15" x14ac:dyDescent="0.25">
      <c r="A65" s="185" t="e">
        <f>B48+B53</f>
        <v>#REF!</v>
      </c>
      <c r="B65" s="189"/>
      <c r="C65" s="180" t="e">
        <f>A65-(#REF!+#REF!)</f>
        <v>#REF!</v>
      </c>
      <c r="D65" s="193" t="e">
        <f>E47+E51+E54+E52+E53</f>
        <v>#REF!</v>
      </c>
      <c r="E65" s="161"/>
      <c r="F65" s="180" t="e">
        <f>D65-(#REF!+#REF!+#REF!)</f>
        <v>#REF!</v>
      </c>
      <c r="H65" s="69"/>
      <c r="I65" s="69">
        <f>'Til udfyldelse '!C111</f>
        <v>0</v>
      </c>
      <c r="J65" s="69"/>
      <c r="K65" s="69"/>
      <c r="L65" s="69"/>
      <c r="M65" s="69"/>
      <c r="N65" s="69"/>
      <c r="O65" s="69"/>
    </row>
    <row r="66" spans="1:15" x14ac:dyDescent="0.25">
      <c r="A66" s="184" t="s">
        <v>125</v>
      </c>
      <c r="B66" s="189"/>
      <c r="C66" s="181"/>
      <c r="D66" s="192" t="s">
        <v>127</v>
      </c>
      <c r="E66" s="161"/>
      <c r="F66" s="145"/>
      <c r="H66" s="69"/>
      <c r="I66" s="69" t="e">
        <f>'Til udfyldelse '!#REF!</f>
        <v>#REF!</v>
      </c>
      <c r="J66" s="69"/>
      <c r="K66" s="69"/>
      <c r="L66" s="69"/>
      <c r="M66" s="69"/>
      <c r="N66" s="69"/>
      <c r="O66" s="69"/>
    </row>
    <row r="67" spans="1:15" x14ac:dyDescent="0.25">
      <c r="A67" s="185" t="e">
        <f>B49+B54</f>
        <v>#N/A</v>
      </c>
      <c r="B67" s="189"/>
      <c r="C67" s="180" t="e">
        <f>A67-(#REF!+#REF!)</f>
        <v>#N/A</v>
      </c>
      <c r="D67" s="194" t="e">
        <f>(D65*100/E46)/100</f>
        <v>#REF!</v>
      </c>
      <c r="E67" s="161"/>
      <c r="F67" s="182" t="e">
        <f>D67-(((#REF!+#REF!+#REF!)*100/#REF!)/100)</f>
        <v>#REF!</v>
      </c>
      <c r="H67" s="69"/>
      <c r="I67" s="69"/>
      <c r="J67" s="69"/>
      <c r="K67" s="69"/>
      <c r="L67" s="69"/>
      <c r="M67" s="69"/>
      <c r="N67" s="69"/>
      <c r="O67" s="69"/>
    </row>
    <row r="68" spans="1:15" x14ac:dyDescent="0.25">
      <c r="A68" s="175"/>
      <c r="B68" s="189"/>
      <c r="C68" s="181"/>
      <c r="D68" s="189"/>
      <c r="E68" s="161"/>
      <c r="F68" s="145"/>
      <c r="H68" s="69"/>
      <c r="I68" s="69"/>
      <c r="J68" s="69"/>
      <c r="K68" s="69"/>
      <c r="L68" s="69"/>
      <c r="M68" s="69"/>
      <c r="N68" s="69"/>
      <c r="O68" s="69"/>
    </row>
    <row r="69" spans="1:15" x14ac:dyDescent="0.25">
      <c r="A69" s="41"/>
      <c r="B69" s="41"/>
      <c r="C69" s="41"/>
      <c r="F69" s="1"/>
      <c r="H69" s="69"/>
      <c r="I69" s="69"/>
      <c r="J69" s="69"/>
      <c r="K69" s="69"/>
      <c r="L69" s="108"/>
      <c r="M69" s="69"/>
      <c r="N69" s="69"/>
      <c r="O69" s="69"/>
    </row>
    <row r="70" spans="1:15" x14ac:dyDescent="0.25">
      <c r="H70" s="69"/>
      <c r="I70" s="69"/>
      <c r="J70" s="69"/>
      <c r="K70" s="69"/>
      <c r="L70" s="69"/>
      <c r="M70" s="69"/>
      <c r="N70" s="69"/>
      <c r="O70" s="69"/>
    </row>
    <row r="71" spans="1:15" x14ac:dyDescent="0.25">
      <c r="H71" s="69"/>
      <c r="I71" s="69"/>
      <c r="J71" s="69"/>
      <c r="K71" s="69"/>
      <c r="L71" s="69"/>
      <c r="M71" s="69"/>
      <c r="N71" s="69"/>
      <c r="O71" s="69"/>
    </row>
    <row r="72" spans="1:15" x14ac:dyDescent="0.25">
      <c r="H72" s="69"/>
      <c r="I72" s="69"/>
      <c r="J72" s="69"/>
      <c r="K72" s="69"/>
      <c r="L72" s="69"/>
      <c r="M72" s="69"/>
      <c r="N72" s="69"/>
      <c r="O72" s="69"/>
    </row>
    <row r="73" spans="1:15" x14ac:dyDescent="0.25">
      <c r="H73" s="69"/>
      <c r="I73" s="69"/>
      <c r="J73" s="69"/>
      <c r="K73" s="69"/>
      <c r="L73" s="69"/>
      <c r="M73" s="69"/>
      <c r="N73" s="69"/>
      <c r="O73" s="69"/>
    </row>
  </sheetData>
  <sheetProtection password="C96D" sheet="1" objects="1" scenarios="1"/>
  <dataConsolidate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1</vt:i4>
      </vt:variant>
    </vt:vector>
  </HeadingPairs>
  <TitlesOfParts>
    <vt:vector size="4" baseType="lpstr">
      <vt:lpstr>Til udfyldelse </vt:lpstr>
      <vt:lpstr>Dataark (skal ikke udfyldes)</vt:lpstr>
      <vt:lpstr>Ark1</vt:lpstr>
      <vt:lpstr>'Til udfyldelse '!Udskriftsområde</vt:lpstr>
    </vt:vector>
  </TitlesOfParts>
  <Company>Danmarks Idræts-forbund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Mads Strib Sørensen</dc:creator>
  <cp:lastModifiedBy>Thomas Sørensen</cp:lastModifiedBy>
  <cp:lastPrinted>2016-11-10T08:41:20Z</cp:lastPrinted>
  <dcterms:created xsi:type="dcterms:W3CDTF">2013-12-03T09:53:28Z</dcterms:created>
  <dcterms:modified xsi:type="dcterms:W3CDTF">2017-12-07T13:56:30Z</dcterms:modified>
</cp:coreProperties>
</file>